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.Gspoyan\Desktop\ԳԻԾ ԳՀԱՊՁԲ 20-15\"/>
    </mc:Choice>
  </mc:AlternateContent>
  <bookViews>
    <workbookView xWindow="0" yWindow="0" windowWidth="15360" windowHeight="7755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Sheet3!$AO$173</definedName>
    <definedName name="_ftnref11" localSheetId="0">Sheet3!$AN$184</definedName>
    <definedName name="_ftnref2" localSheetId="0">Sheet3!#REF!</definedName>
    <definedName name="_ftnref3" localSheetId="0">Sheet3!$P$51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Sheet3!$J$70</definedName>
    <definedName name="_ftnref8" localSheetId="0">Sheet3!$Y$70</definedName>
    <definedName name="_ftnref9" localSheetId="0">Sheet3!$AL$70</definedName>
    <definedName name="_xlnm.Print_Area" localSheetId="0">Sheet3!$A$1:$I$222</definedName>
  </definedNames>
  <calcPr calcId="152511"/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18" i="1"/>
  <c r="F44" i="1" l="1"/>
  <c r="F43" i="1"/>
  <c r="F42" i="1"/>
  <c r="F41" i="1"/>
  <c r="F40" i="1"/>
  <c r="F39" i="1"/>
  <c r="F18" i="1"/>
  <c r="F111" i="1" l="1"/>
  <c r="H111" i="1" s="1"/>
  <c r="H112" i="1"/>
  <c r="H108" i="1"/>
  <c r="F102" i="1"/>
  <c r="H102" i="1" s="1"/>
  <c r="H103" i="1"/>
  <c r="H99" i="1"/>
  <c r="F93" i="1"/>
  <c r="H93" i="1" s="1"/>
  <c r="H90" i="1"/>
  <c r="H87" i="1"/>
  <c r="F83" i="1"/>
  <c r="H83" i="1" s="1"/>
  <c r="H84" i="1"/>
  <c r="F77" i="1"/>
  <c r="H77" i="1" s="1"/>
  <c r="F78" i="1"/>
  <c r="H78" i="1" s="1"/>
  <c r="F121" i="1" l="1"/>
  <c r="H121" i="1" s="1"/>
  <c r="H122" i="1"/>
  <c r="F124" i="1"/>
  <c r="H124" i="1" s="1"/>
  <c r="H125" i="1"/>
  <c r="F127" i="1"/>
  <c r="H127" i="1" s="1"/>
  <c r="H128" i="1"/>
  <c r="F129" i="1"/>
  <c r="H129" i="1" s="1"/>
  <c r="H131" i="1"/>
  <c r="F132" i="1"/>
  <c r="H132" i="1" s="1"/>
  <c r="F134" i="1"/>
  <c r="H134" i="1" s="1"/>
  <c r="H135" i="1"/>
  <c r="F137" i="1"/>
  <c r="H137" i="1" s="1"/>
  <c r="F139" i="1"/>
  <c r="H139" i="1" s="1"/>
  <c r="F141" i="1"/>
  <c r="H141" i="1" s="1"/>
  <c r="F142" i="1"/>
  <c r="H142" i="1" s="1"/>
  <c r="H143" i="1"/>
  <c r="F145" i="1"/>
  <c r="H145" i="1" s="1"/>
  <c r="F147" i="1"/>
  <c r="H147" i="1" s="1"/>
  <c r="H148" i="1"/>
  <c r="F150" i="1"/>
  <c r="H150" i="1" s="1"/>
  <c r="H151" i="1"/>
  <c r="F153" i="1"/>
  <c r="H153" i="1" s="1"/>
  <c r="F119" i="1"/>
  <c r="H119" i="1" s="1"/>
  <c r="F114" i="1"/>
  <c r="H114" i="1" s="1"/>
  <c r="F116" i="1"/>
  <c r="H116" i="1" s="1"/>
  <c r="F118" i="1"/>
  <c r="H118" i="1" s="1"/>
  <c r="F105" i="1"/>
  <c r="H105" i="1" s="1"/>
  <c r="F107" i="1"/>
  <c r="H107" i="1" s="1"/>
  <c r="F110" i="1"/>
  <c r="H110" i="1" s="1"/>
  <c r="H96" i="1"/>
  <c r="F98" i="1"/>
  <c r="H98" i="1" s="1"/>
  <c r="F101" i="1"/>
  <c r="H101" i="1" s="1"/>
  <c r="F73" i="1"/>
  <c r="H73" i="1" s="1"/>
  <c r="H74" i="1"/>
  <c r="F76" i="1"/>
  <c r="H76" i="1" s="1"/>
  <c r="F80" i="1"/>
  <c r="H80" i="1" s="1"/>
  <c r="F82" i="1"/>
  <c r="H82" i="1" s="1"/>
  <c r="F86" i="1"/>
  <c r="H86" i="1" s="1"/>
  <c r="F89" i="1"/>
  <c r="H89" i="1" s="1"/>
  <c r="H92" i="1"/>
  <c r="F95" i="1"/>
  <c r="H95" i="1" s="1"/>
  <c r="F66" i="1"/>
  <c r="H66" i="1" s="1"/>
  <c r="F67" i="1"/>
  <c r="H67" i="1" s="1"/>
  <c r="H68" i="1"/>
  <c r="F70" i="1"/>
  <c r="H70" i="1" s="1"/>
  <c r="F71" i="1"/>
  <c r="H71" i="1" s="1"/>
  <c r="F72" i="1"/>
  <c r="H72" i="1" s="1"/>
</calcChain>
</file>

<file path=xl/sharedStrings.xml><?xml version="1.0" encoding="utf-8"?>
<sst xmlns="http://schemas.openxmlformats.org/spreadsheetml/2006/main" count="410" uniqueCount="266">
  <si>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</si>
  <si>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</si>
  <si>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</si>
  <si>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</si>
  <si>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</si>
  <si>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</si>
  <si>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</si>
  <si>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</si>
  <si>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</si>
  <si>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</si>
  <si>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</si>
  <si>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</si>
  <si>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</si>
  <si>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</si>
  <si>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</si>
  <si>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</si>
  <si>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</si>
  <si>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</si>
  <si>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</si>
  <si>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</si>
  <si>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</si>
  <si>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</si>
  <si>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</si>
  <si>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</si>
  <si>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</si>
  <si>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</si>
  <si>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</si>
  <si>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</si>
  <si>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</si>
  <si>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</si>
  <si>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</si>
  <si>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</si>
  <si>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</si>
  <si>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</si>
  <si>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</si>
  <si>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</si>
  <si>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</si>
  <si>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</si>
  <si>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</si>
  <si>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</si>
  <si>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</si>
  <si>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</si>
  <si>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</si>
  <si>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</si>
  <si>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</si>
  <si>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</si>
  <si>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</si>
  <si>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</si>
  <si>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</si>
  <si>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</si>
  <si>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</si>
  <si>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</si>
  <si>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</si>
  <si>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</si>
  <si>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</si>
  <si>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</si>
  <si>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</si>
  <si>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</si>
  <si>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</si>
  <si>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</si>
  <si>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</si>
  <si>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</si>
  <si>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</si>
  <si>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</si>
  <si>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</si>
  <si>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</si>
  <si>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</si>
  <si>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</si>
  <si>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</si>
  <si>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</si>
  <si>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</si>
  <si>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</si>
  <si>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</si>
  <si>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</si>
  <si>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</si>
  <si>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</si>
  <si>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</si>
  <si>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</si>
  <si>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</si>
  <si>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</si>
  <si>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</si>
  <si>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</si>
  <si>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</si>
  <si>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</si>
  <si>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</si>
  <si>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</si>
  <si>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</si>
  <si>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</si>
  <si>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</si>
  <si>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24</t>
  </si>
  <si>
    <t>Չափաբաժին 25</t>
  </si>
  <si>
    <t>Չափաբաժին 26</t>
  </si>
  <si>
    <t>Չափաբաժին 27</t>
  </si>
  <si>
    <t>Չափաբաժին 28</t>
  </si>
  <si>
    <t>Չափաբաժին 29</t>
  </si>
  <si>
    <t>Չափաբաժին 30</t>
  </si>
  <si>
    <t>Չափաբաժին 31</t>
  </si>
  <si>
    <t>Չափաբաժին 32</t>
  </si>
  <si>
    <t>Չափաբաժին 33</t>
  </si>
  <si>
    <t>Չափաբաժին 34</t>
  </si>
  <si>
    <t>Չափաբաժին 35</t>
  </si>
  <si>
    <t xml:space="preserve">ՀԱՅՏԱՐԱՐՈՒԹՅՈՒՆ
կնքված պայմանագրի մասին
</t>
  </si>
  <si>
    <t>Անի Գսպոյան</t>
  </si>
  <si>
    <t>060460101/9805/</t>
  </si>
  <si>
    <t>gspoyan.ani@mail.ru</t>
  </si>
  <si>
    <t>Պատվիրատու՝ Կարեն Դեմիրճյանի անվան Երևանի մետրոպոլիտեն ՓԲԸ</t>
  </si>
  <si>
    <t>Յուղաներկ</t>
  </si>
  <si>
    <t>Ներկ ջրաէմուլսիոն</t>
  </si>
  <si>
    <t>Մածիկ գիպսային 30կգ</t>
  </si>
  <si>
    <t>Գաջ  50կգ  պարկ</t>
  </si>
  <si>
    <t>Ավազ լվացած</t>
  </si>
  <si>
    <t>Կտրող սկավառակ 230*22*1.9</t>
  </si>
  <si>
    <t>Էլեկտրոդ Ֆ 3մմ</t>
  </si>
  <si>
    <t>Էլեկտրոդ Ֆ 4մմ</t>
  </si>
  <si>
    <t>Հղկաթուղթ №80 (կտորի հիմքով)</t>
  </si>
  <si>
    <t>Սիլիկոն 280 գր.</t>
  </si>
  <si>
    <t>Փրփրուն հերմետիկ 850գր.</t>
  </si>
  <si>
    <t>Գիպսոնիտ 30կգ</t>
  </si>
  <si>
    <t>Ցինկապատ թիթեղ 1000*2000*0,55մմ</t>
  </si>
  <si>
    <t>Պարկ շինարարական</t>
  </si>
  <si>
    <t>Բանվորական ձեռնոց</t>
  </si>
  <si>
    <t>Փայտակոճ 180*250*2750մմ</t>
  </si>
  <si>
    <t>Ուղեպտուտակ 24*170մմ</t>
  </si>
  <si>
    <t>Մետրո .. Տիպի տակդիր Ռ-50</t>
  </si>
  <si>
    <t>Հեղույս Մ24*150 Ռ-50 զսպանակավոր տափօղակով և մանեկով</t>
  </si>
  <si>
    <t>Հիմնահեղույս  Մ22*165,մանեկով,զսպանակային և հարթ տափօղակով</t>
  </si>
  <si>
    <t>Սեղմնահեղույս Մ22*75,մանեկով,զսպանակային տափօղակով և սեղմակով</t>
  </si>
  <si>
    <t>Ճոճանակային ցցաձող ՏՈՒ 14-4-1097-80</t>
  </si>
  <si>
    <t xml:space="preserve">Ռելսեր Ռ 50 տիպի 1-ին կարգի  </t>
  </si>
  <si>
    <t>Ստրեպ 4.8*300մմ</t>
  </si>
  <si>
    <t>Ստրեպ 4.8*350մմ</t>
  </si>
  <si>
    <t>Նիտրոներկ</t>
  </si>
  <si>
    <t>Հորատման մուրճ ՄՕ -3Բ</t>
  </si>
  <si>
    <t>Հորատման մուրճ ՄՕ -2Բ</t>
  </si>
  <si>
    <t>Նրբատախտակ             1520*1520*10մմ</t>
  </si>
  <si>
    <t>Նրբատախտակ                1520*1520*5մմ</t>
  </si>
  <si>
    <t>Մալուխ ՎՎԳ 4*6</t>
  </si>
  <si>
    <t>Տափօղակ M8*20</t>
  </si>
  <si>
    <t>Հեղյուս 8*25մմ</t>
  </si>
  <si>
    <t>Մանեկ M=8</t>
  </si>
  <si>
    <t>Զսպանակ հորատող մուրճի ՄՕ-2</t>
  </si>
  <si>
    <t>Ռետինե խողովակ յուղաջերմադիմացկուն բ/ճ 16մմ</t>
  </si>
  <si>
    <t xml:space="preserve">Պողպատյա թիթեղ սև 245*110*35մմ </t>
  </si>
  <si>
    <t>կգ</t>
  </si>
  <si>
    <t>տ</t>
  </si>
  <si>
    <t>հատ</t>
  </si>
  <si>
    <t>զույգ</t>
  </si>
  <si>
    <t>մետր</t>
  </si>
  <si>
    <t>մᶟ</t>
  </si>
  <si>
    <r>
      <t>մ</t>
    </r>
    <r>
      <rPr>
        <b/>
        <sz val="9"/>
        <color theme="1"/>
        <rFont val="Arial"/>
        <family val="2"/>
      </rPr>
      <t>ᶟ</t>
    </r>
  </si>
  <si>
    <r>
      <t>մ</t>
    </r>
    <r>
      <rPr>
        <b/>
        <sz val="9"/>
        <color theme="1"/>
        <rFont val="Arial"/>
        <family val="2"/>
      </rPr>
      <t>²</t>
    </r>
  </si>
  <si>
    <t>Յուղաներկ                                                                                                                    նախատեսված մետաղյա, բետոնե և փայտյա իրերի ներկման համար: Յուղաներկերում թաղանթագոյացնող նյութի զանգվածային մասը պետք է լինի 20%-ից մինչև 34%, պայմանական մածուցիկության՝ ըստ B 3-4 մածուցիկաչափի (20 0.5) C, 65-160 վ, տարբեր երանգների, գործարանային արտադրության պիտակավորված,համապատասխան որակի հավաստագրի կամ համարժեք (Նոյ կամ Նացիոնալ) ֆիրմաների:                                                                                     1,3,4 կգ տարաներով, առանց առանձնակի հոտով</t>
  </si>
  <si>
    <t>Ներկ ջրաէմուլսիոն                                                                                                                     Չցնդող նյութերի զանգվածային մասը 47-61%, չորացած թաղանթի ծածկողականությունը 80-180 գ/մ,  5-15լ մետաղյա կամ պոլիմերային տարաներով,ներքին հարդարման աշխատանքների համար գործարանային արտադրության պիտակավորված, համապատասխան որակի հավաստագրի  կամ համարժեք (Շեն) ֆիրմայի, առանց առանձնակի հոտի</t>
  </si>
  <si>
    <t>Մածիկ գիպսային 30կգ                                                                                                          նախատեսված ներքին հարդարումների համար, գիպսե հիմքով, գործարանային արտադրության պիտակավորված,համապատասխան որակի հավաստագրի 30կգ պարկերով կամ համարժեք (Շեն) ֆիրմային (ՀՀՏՊ189413724)</t>
  </si>
  <si>
    <t>Գաջ  50կգ  պարկ                                                                                                                      Ըստ ամրության՝ սեղմելիության սահմանները Г-4 (40), Г- 5 (50) մակնիշների, ըստ պնդացման ժամանակների՝ 6-30 րոպե, ծավալային ընդարձակումը՝ 0,15 %, ցանցի վրա առավելագույն մնացորդը 12 %-ից ոչ ավելի, ԳՕՍՏ 125-79, 50կգ(հիսուն)-ոց պարկերով, գործարանային արտադրության պիտակավորված,համապատասխան որակի հավաստագրի,մատակարարումով և բեռնաթափումով</t>
  </si>
  <si>
    <t>Ավազ լվացած                                                                                                                      Բնական ավազ  լվացված, աղազրկված, ըստ ԳՕՍՏ 8736-93</t>
  </si>
  <si>
    <t>Կտրող սկավառակ 230*22*1.9                                                                                           Սկավառակ մետաղահատ սարքի համար, երկողմանի ցանցով պատված, նախատեսված 230x22x1.9 չափսին համապատասխան գործարանային արտադրության պիտակավորված,համապատասխան որակի հավաստագրի կամ համարժեք (Վինգս) ֆիրմայի</t>
  </si>
  <si>
    <t>Էլեկտրոդ Ֆ 3մմ                                                                                                                    Զոդման աշխատանքներ կատարելու համար Ֆ3 մմ հաստությամբ, 2.5-4կգ տուփերով, գործարանային արտադրության պիտակավորված,համապատասխան որակի հավաստագրի կամ համարժեք (Գեկա) ֆիրմայի</t>
  </si>
  <si>
    <t>Էլեկտրոդ Ֆ 4մմ                                                                                                                             Զոդման աշխատանքներ կատարելու համար Ֆ4 մմ 2.5-4կգ տուփերով,հաստությամբգործարանային արտադրոթյսն պիտակավորված,համապատասխան որակի հավաստագրի կամ համարժեք (Գեկա) ֆիրմայի</t>
  </si>
  <si>
    <t>Հղկաթուղթ №80 (կտորի հիմքով)                                                                                               Հղկաթուղթ  կտորե հիմքով, ժապավենաձև, մի կողմը հղկաքարերով պատված նյութ է, օգտագործվում է մետաղյա կամ գիպսե անհարթությունները հղկելու համար,N 80 կամ համարժեք Շվեյցարական արտադրության</t>
  </si>
  <si>
    <t>Սիլիկոն 280 գր.                                                                                                                        Գույնը սպիտակ կամ թափանցիկ, ջրադիմացկուն, հերմետիկ, ձեռքի գործիքով օգտագործելու համար,գործարանային արտադրության պիտակավորված,համապատասխան որակի հավաստագրի կամ համարժեք Akfix ֆիրմային</t>
  </si>
  <si>
    <t>Փրփրուն հերմետիկ մեծ  850գր                                                                                                    հեղուկ ջերմամեկուսիչ փրփուր փչովի, չորանալուց ընդարձակվում է գործարանային արտադրոթյսն պիտակավորված,համապատասխան որակի հավաստագրի ,կամ համարժեք Akfix ֆիրմային</t>
  </si>
  <si>
    <t>Գիպսոնիտ 30կգ                                                                                                                     մածիկ գիպսոնիտից գիպսե հումքով, նախատեսված ներքին հարդարման աշխատանքներ կատարելու համար, 30կգ պարկերով գործարանային արտադրոթյսն պիտակավորված,համապատասխան որակի հավաստագրի կամ համարժեք Շեն ֆիրմային</t>
  </si>
  <si>
    <t xml:space="preserve">Ցինկապատ թիթեղ 1000*2000*0.55մմ                                                                 </t>
  </si>
  <si>
    <t>Պարկ շինարարական                                                                                                                 կապրոնից, լայնությունը 50-60սմ,  երկարությունը 90-100սմ նախատեսված շինարարական թափոնների համար</t>
  </si>
  <si>
    <t>Բանվորական ձեռնոց                                                                                                           մատերով, խիտ գործվածքային, պոլիէթիլենային կետիկներով L, XL, XXL չափսերով,առանց առանձնակի հոտի</t>
  </si>
  <si>
    <t xml:space="preserve">Փայտակոճեր 180*250*2750մմ                                                                                               տոգորված, նախատեսված երկաթգծերի լայն ուղիների համար I Ա տիպի, ԳՕՍՏ 78-2004, սոճու կամ եղևնու   փայտանյութից։ Չափերը  180 х 165 х 250 х 2750մմ, խոնավությունը մինչև 25 %, փայտանյութի տոգորումը թերթաքարային յուղով։ Քանակությունը 1500 հատ, առանց ճակատային ափսեների։                                                               </t>
  </si>
  <si>
    <t>Ուղեպտուտակ 24*170մմ                                                                                                      նախատեսված են   ՛՛մետրո՛՛  տիպի տակդիրները փայտակոճին ամրացնելու համար։ Չափերը՝ Մ24x170մմ։ ԳՕՍՏ 80971</t>
  </si>
  <si>
    <t>Մետրո .. Տիպի տակդիր Ռ-50                                                                                            նախատեսված են Ռ50 տիպի ռելսերը փայտակոճերին ամրացնելու համար։ Երկարությունը 310 մմ</t>
  </si>
  <si>
    <t xml:space="preserve">
Հեղույսները օգտագործվում են R50 տիպի ռելսերի կցվանքների ամրացման համար, ունեն կլոր գլխիկ և օվալային ենթագլխիկ։ Հեղյուսի հաստությունը 24 մմ, երկարությունը   150 մմ։  Մանեկի չափը դարձակի տակ 36 մմ։     ԳՕՍՏ 11530  76
</t>
  </si>
  <si>
    <t>Հիմնահեղույս  Մ22*165,մանեկով,զսպանակային և հարթ տափօղակով ե/բ կոճերի համար ԳՕՍՏ 1601779</t>
  </si>
  <si>
    <t>Սեղմնահեղույս Մ22*75,մանեկով,զսպանակային տափօղակով և սեղմակով ե/բ կոճի համար ԳՕՍՏ 1601679(հեղույս), ГОСТ 22343(սեղմակ)</t>
  </si>
  <si>
    <t>Ճոճանակային ցցաձող ՏՈՒ 14-4-1097-80                                                                                               տեղադրվում են &lt;&lt;Մետրո&gt;&gt; տիպի տակդիրների պռունկներին արված անցքերի մեջ։ ՏՈՒ 144109780</t>
  </si>
  <si>
    <t>Ռելսեր Ռ 50 տիպի 1-ին կարգի                                                                                               ГОСТ 1621077, I խմբի, երկարությունը 25մ, եզրերը համապատասխան անցքերով</t>
  </si>
  <si>
    <t>Ստրեպ 4.8*300մմ                                                                                                          Պոլիէթիլենային կարիչներ էլաստիկ, լայնությունը 4.8 մմ երկարությունը 300մմ</t>
  </si>
  <si>
    <t xml:space="preserve">Հորատման մուրճ ՄՕ-3Բ                                                                                                          բետոնե և/կամ ասֆալտե ճանապարհների քանդման աշխատանքներ կատարարելու համար,գործարանային արտադրությսն պիտակավորված,համապատասխան որակի հավաստագրի կամ համարժեք ռուսական արտադրության, 6 ամսվա  երաշխիքով </t>
  </si>
  <si>
    <t xml:space="preserve">Հորատման մուրճ ՄՕ-2Բ                                                                                                         բետոնե և/կամ ասֆալտե ճանապարհների քանդման աշխատանքներ կատարարելու համար,գործարանային արտադրությսն պիտակավորված,համապատասխան որակի հավաստագրի կամ համարժեք ռուսական արտադրության,6 ամսվա  երաշխիքով </t>
  </si>
  <si>
    <t>Նրբատախտակ 1520*1520*10մմ հաստությամբ միակողմանի հղկված կամ համարժեք ռուսական արտադրության</t>
  </si>
  <si>
    <t>Նրբատախտակ 1520*1520*5մմ հաստությամբ միակողմանի հղկված կամ համարժեք ռուսական արտադրության</t>
  </si>
  <si>
    <t>Տափօղակ M8*20                                                                                                                          սև մետաղից ցինկապատ,3մմ հաստությամբ, 8մմ ներքին տրամագծով, 20մմ արտաքին տրամագծով</t>
  </si>
  <si>
    <t>Հեղյուս 8*25մմ                                                                                                                           5,8 ամրությամբ, պարուրակի նորմալ քայլով, սև մետաղից ցինկապատ, պարուրակը ամբողջ երկարությամբ</t>
  </si>
  <si>
    <t>Մանեկ M=8                                                                                                                                5,8 ամրությամբ, պարուրակի նորմալ քայլով, սև մետաղից ցինկապատ</t>
  </si>
  <si>
    <t>Զսպանակ վերջնային հորատող մուրճ ՄՕ-2-ի                                                                                     Կարծրացուցիչ պողպատը U9A-U12A 65,70  ГОСТ 9389-75 Б-2</t>
  </si>
  <si>
    <t>Ռետինե խողովակ յուղաջերմադիմացկուն բ/ճ  10 մթն երկշերտ խտացված մանրաթելերով ,ներսի տրամագիծը 16մմ, նախատեսված օդաճնշակով աշխատող հորատող մուրճերի օդամուղի միացման համար։Ապրանքը կհամարվի մատակարարված փորձարկումից հետո</t>
  </si>
  <si>
    <t>Պողպպատյա  թիթեղ սև 245*110*35մմ                                                                                                        Պողպատ 3</t>
  </si>
  <si>
    <r>
      <t>Նիտրոներկ                                                                                                        նիտրոթաղանթանյութային (նիտրոներկեր) տարբեր երանգների, 3-4կգ. Տարաներով,նախատեսված մետաղ ներկելու համար գործարանային արտադրությսն պիտակավորված,համապատասխան որակի հավաստագրի, առանց առանձնահատուկ հոտի,ծածկողականությունը մեկ երեսի համար 1կգ-ը 8-10մ</t>
    </r>
    <r>
      <rPr>
        <b/>
        <sz val="8"/>
        <color theme="1"/>
        <rFont val="Arial"/>
        <family val="2"/>
      </rPr>
      <t xml:space="preserve">², չորացման վերջնական ժամանակը  +20º-ի դեպքում երկու ժամ, </t>
    </r>
    <r>
      <rPr>
        <b/>
        <sz val="8"/>
        <color theme="1"/>
        <rFont val="GHEA Grapalat"/>
        <family val="3"/>
      </rPr>
      <t xml:space="preserve">նշված պիտանելիության ժամկետով, կամ համարժեք (Էսկիմ) ֆիրմայի </t>
    </r>
  </si>
  <si>
    <r>
      <t>Մալուխ ՎՎԳ 4*6                                                                                                                        Ցածր լարման մալուխ պղանձյա ջղերով պոլիվինիլքլորիդային մեկուսացումով 
ջիղերի քանակը -4
կտրվածքը - 6մմ</t>
    </r>
    <r>
      <rPr>
        <b/>
        <sz val="8"/>
        <color theme="1"/>
        <rFont val="Arial"/>
        <family val="2"/>
      </rPr>
      <t>²,100մ Պ/Է փաթեթավորումով համապատասխան որակավորման սերտիֆիկատով,սպիտակ գույնի կամ համարժեք ռուսական արտադրության</t>
    </r>
  </si>
  <si>
    <t>28.02.02020</t>
  </si>
  <si>
    <t>ԱՁ Նաիրի Թորոսյան</t>
  </si>
  <si>
    <t>Էկոմիքս ՍՊԸ</t>
  </si>
  <si>
    <t>Ռուզաննա Մինասյան Վաղինակի Ա/Ձ</t>
  </si>
  <si>
    <t>ԷՔՍՏՐԱ ՀՈԼԴԻՆԳ ՍՊԸ</t>
  </si>
  <si>
    <t>ՄԻՔՍ ՓԵԻՆԹՍ ՍՊԸ</t>
  </si>
  <si>
    <t>ՍՈՆԻԿ ԵՐԻՑՅԱՆ ԱՇՈՏԻ Ա/Ձ</t>
  </si>
  <si>
    <t>ՕՊՏՇԻՆ ՍՊԸ</t>
  </si>
  <si>
    <t>"ՎԻՇԿԱ" ՍՊԸ</t>
  </si>
  <si>
    <t>ՏՆՄ ՍՊԸ</t>
  </si>
  <si>
    <t>Ալեքս-Պրո ՍՊԸ</t>
  </si>
  <si>
    <t>ՍՄԱՐԹԷԼ</t>
  </si>
  <si>
    <t>ԷԼԻՏ ԿԱԲԵԼ ՍՊԸ</t>
  </si>
  <si>
    <t>17.03.2020</t>
  </si>
  <si>
    <t>22.03.2020</t>
  </si>
  <si>
    <t>ՍՄԱՐԹԷԼ ՍՊԸ</t>
  </si>
  <si>
    <t>ԵՄ-ԳՀԱՊՁԲ-20/15-1</t>
  </si>
  <si>
    <t>ԵՄ-ԳՀԱՊՁԲ-20/15-2</t>
  </si>
  <si>
    <t>ԵՄ-ԳՀԱՊՁԲ-20/15-3</t>
  </si>
  <si>
    <t>ԵՄ-ԳՀԱՊՁԲ-20/15-4</t>
  </si>
  <si>
    <t>ԵՄ-ԳՀԱՊՁԲ-20/15-5</t>
  </si>
  <si>
    <t>ԵՄ-ԳՀԱՊՁԲ-20/15-6</t>
  </si>
  <si>
    <t>ԵՄ-ԳՀԱՊՁԲ-20/15-7</t>
  </si>
  <si>
    <t>ԵՄ-ԳՀԱՊՁԲ-20/15-8</t>
  </si>
  <si>
    <t>ԵՄ-ԳՀԱՊՁԲ-20/15-9</t>
  </si>
  <si>
    <t>06.04.2020</t>
  </si>
  <si>
    <t>10.10.2020</t>
  </si>
  <si>
    <t>31.03.2020</t>
  </si>
  <si>
    <t>Էլեկտրոդ Ֆ 3մմ                                                                                                                    Զոդման աշխատանքներ կատարելու համար Ֆ3 մմ հաստությամբ, 2.5-4կգ տուփերով, գործարանային արտադրության պիտակավորված,համապատասխան որակի հավաստագրի կամ համարժեք (Pars) ֆիրմայի</t>
  </si>
  <si>
    <t>Էլեկտրոդ Ֆ 4մմ                                                                                                                             Զոդման աշխատանքներ կատարելու համար Ֆ4 մմ 2.5-4կգ տուփերով,հաստությամբգործարանային արտադրոթյսն պիտակավորված,համապատասխան որակի հավաստագրի կամ համարժեք (Pars) ֆիրմայի</t>
  </si>
  <si>
    <t>Սիլիկոն 280 գր.                                                                                                                        Գույնը սպիտակ կամ թափանցիկ, ջրադիմացկուն, հերմետիկ, ձեռքի գործիքով օգտագործելու համար,գործարանային արտադրության պիտակավորված,համապատասխան որակի հավաստագրի կամ համարժեք GP ֆիրմային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</si>
  <si>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
5. Հիմք ընդունելով այն հանգամանքը, որ 11-րդ, 14-րդ, 16-րդ, 17-րդ, 30-րդ, 31-րդ և 32-րդ չափաբաժինների մասով  մասնակիցների կողմից ներկայացված գնային առաջարկները գերազանցել  են մեր կողմից սահմանված ֆինանսական միջոցները, ուստի օրենքով սահմանված կարգով հրավիրվել են  միաժամանակյա բանակցությունների, որը տեղի կունենա սույն թվականի մարտի 16-ին, ժամը 10։00–ին ք.Երևան, Մ.Բաղրամյան պողոտա 78 հասցեում (ԳՄ բաժին)՝ բանակցությունների վերջնաժամկետ սահմանելով 15 րոպե։ ԵՄ-ԳՀԱՊՁԲ-20/15» ծածկագրով գնման ընթացակարգի մասով գների նվազեցման շուրջ հրավիրված միաժամանակյա բանակցություններին  ոչ մի մասնակից չի ներկայացել:
</t>
    </r>
  </si>
  <si>
    <t>16.03.2020</t>
  </si>
  <si>
    <t>Ընտրված մասնակցին պայմանագիր կնքելու առաջարկի ծանուցման ամսաթիվը 24.03.2020</t>
  </si>
  <si>
    <t>31.03.2020
31.03.2020
31.03.2020
31.03.2020
31.03.2020
31.03.2020
06.04.2020
06.04.2020
25.05.2020</t>
  </si>
  <si>
    <r>
      <t>Կարեն Դեմիրճյանի անվան Երևանի մետրոպոլիտեն ՓԲԸ-ն ստորև ներկայացնում է իր կարիքների համար ապրանքների ձեռքբերման նպատակով կազմակերպված ԵՄ-ԳՀԱՊՁԲ-20/15 ծածկագրով գնման ընթացակարգի արդյունքում 2020 թվականի</t>
    </r>
    <r>
      <rPr>
        <sz val="10"/>
        <color rgb="FFFF0000"/>
        <rFont val="GHEA Grapalat"/>
        <family val="3"/>
      </rPr>
      <t xml:space="preserve"> մարտի  31-ին</t>
    </r>
    <r>
      <rPr>
        <sz val="10"/>
        <color theme="1"/>
        <rFont val="GHEA Grapalat"/>
        <family val="3"/>
      </rPr>
      <t xml:space="preserve"> կնքված N ԵՄ-ԳՀԱՊՁԲ-20/15-1  N ԵՄ-ԳՀԱՊՁԲ-20/15-4  N ԵՄ-ԳՀԱՊՁԲ-20/15-5  N ԵՄ-ԳՀԱՊՁԲ-20/15-6  N ԵՄ-ԳՀԱՊՁԲ-20/15-7  N ԵՄ-ԳՀԱՊՁԲ-20/15-9 ապրիլի 6-ին  N ԵՄ-ԳՀԱՊՁԲ-20/15-2  N ԵՄ-ԳՀԱՊՁԲ-20/15-3 և մայիսի 25-ին կնքված  N ԵՄ-ԳՀԱՊՁԲ-20/15-8      ծածկագրով պայմանագրերի մասին տեղեկատվությունը`</t>
    </r>
  </si>
  <si>
    <r>
      <rPr>
        <b/>
        <sz val="10"/>
        <color theme="1"/>
        <rFont val="GHEA Grapalat"/>
        <family val="3"/>
      </rPr>
      <t>Ծանոթություն</t>
    </r>
    <r>
      <rPr>
        <sz val="10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գնման ընթացակարգը 5-րդ, 19-րդ, 20-րդ, 21-րդ, 22-րդ, 23-րդ, 36-րդ և 37-րդ չափաբաժնի մասով՝ «Գնումների մասին» ՀՀ օրենքի 37 հոդվածի 1-ին մասի 3-րդ կետի և  11-րդ, 14-րդ, 16-րդ, 17-րդ, 30-րդ, 31-րդ և 32-րդ չափաբաժինների մասով՝ «Գնումների մասին» ՀՀ օրենքի 37 հոդվածի 1-ին մասի 1-ին կետի համաձայն   հայտարարվել են չկայացած:</t>
    </r>
  </si>
  <si>
    <t>20.04.2020</t>
  </si>
  <si>
    <t>25.05.2020</t>
  </si>
  <si>
    <t>31.05.2020</t>
  </si>
  <si>
    <t xml:space="preserve">ՀՎՀՀ  </t>
  </si>
  <si>
    <t>Ք.Երևան Ռոստովյան 36/33 հեռ 095 988 991</t>
  </si>
  <si>
    <t>alexprollcl@gmail.com</t>
  </si>
  <si>
    <t>00483033</t>
  </si>
  <si>
    <t>Ք.Երևան Էրեբունու 26/15 հեռ 055880599</t>
  </si>
  <si>
    <t>00474635</t>
  </si>
  <si>
    <t>optshin@inbox.ru</t>
  </si>
  <si>
    <t>sonericyan@gmail.com</t>
  </si>
  <si>
    <t>Ք. Երևան, Խաղաղ Դոնի 23շ. 218</t>
  </si>
  <si>
    <t>Ներքին Շենգավիթ , 2 փողոց, 35 տուն 091480611</t>
  </si>
  <si>
    <t>nairi.torosyan@mail.ru</t>
  </si>
  <si>
    <t>01255701</t>
  </si>
  <si>
    <t>Լենինգրադյան 31/1, բն. 28   093028379</t>
  </si>
  <si>
    <t>ekomix@outlook.com</t>
  </si>
  <si>
    <t>2052822070211001</t>
  </si>
  <si>
    <t>16062004113900</t>
  </si>
  <si>
    <t>220098531159000</t>
  </si>
  <si>
    <t>1570051442640100</t>
  </si>
  <si>
    <t>1510003068610100</t>
  </si>
  <si>
    <t>00216627</t>
  </si>
  <si>
    <t>Օրբելի 33Ա, բն. 15 +37498020304</t>
  </si>
  <si>
    <t>deltant@mail.ru</t>
  </si>
  <si>
    <t>2500010806970100</t>
  </si>
  <si>
    <t>04434012</t>
  </si>
  <si>
    <t>գ. Մուսալեռ, Կոմիտասի 47   077918011</t>
  </si>
  <si>
    <t>smartelp@mail.ru</t>
  </si>
  <si>
    <t>2500010806630100</t>
  </si>
  <si>
    <t>mix-tender@mail.ru</t>
  </si>
  <si>
    <t>00843246</t>
  </si>
  <si>
    <t>1670011201360100</t>
  </si>
  <si>
    <t>Տիգրան Մեծի 1-ին նրբ. տ.47</t>
  </si>
  <si>
    <t>1570011201360100</t>
  </si>
  <si>
    <t>27955992</t>
  </si>
  <si>
    <t>Բաշինջաղյան փ. տուն 103/1 +37494664655</t>
  </si>
  <si>
    <t>gnumner.rm@mail.ru</t>
  </si>
  <si>
    <t>www.gnumner.am
www.armeps.am</t>
  </si>
  <si>
    <t>Գնման գործընթացի շրջանակներում հակաօրինական գործողություններ չեն հայտնաբերվել</t>
  </si>
  <si>
    <t>Գնման գործընթացի  վերաբերյալ բողոքներ չեն ներկայացվել</t>
  </si>
  <si>
    <t>Գնման ընթացակարգի ընտրության հիմնավորումը    «Գնումների մասին» ՀՀ օրենքի 22-րդ հոդվածի համաձայն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</si>
</sst>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u/>
      <sz val="11"/>
      <color theme="10"/>
      <name val="Calibri"/>
      <family val="2"/>
      <scheme val="minor"/>
    </font>
    <font>
      <sz val="8"/>
      <color theme="1"/>
      <name val="GHEA Grapalat"/>
      <family val="3"/>
    </font>
    <font>
      <b/>
      <sz val="9"/>
      <name val="GHEA Grapalat"/>
      <family val="3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.5"/>
      <color rgb="FF403931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b/>
      <sz val="9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8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1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3" fontId="11" fillId="2" borderId="2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6" fillId="2" borderId="1" xfId="0" applyFont="1" applyFill="1" applyBorder="1" applyAlignment="1"/>
    <xf numFmtId="3" fontId="19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/>
    <xf numFmtId="0" fontId="4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" fillId="2" borderId="1" xfId="0" applyFont="1" applyFill="1" applyBorder="1"/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3" fillId="2" borderId="1" xfId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left" wrapText="1"/>
    </xf>
    <xf numFmtId="0" fontId="21" fillId="2" borderId="6" xfId="0" applyFont="1" applyFill="1" applyBorder="1" applyAlignment="1">
      <alignment horizontal="left" wrapText="1"/>
    </xf>
    <xf numFmtId="0" fontId="21" fillId="2" borderId="7" xfId="0" applyFont="1" applyFill="1" applyBorder="1" applyAlignment="1">
      <alignment horizontal="left" wrapText="1"/>
    </xf>
    <xf numFmtId="0" fontId="13" fillId="2" borderId="5" xfId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13" fillId="2" borderId="5" xfId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/>
    <xf numFmtId="0" fontId="20" fillId="2" borderId="7" xfId="0" applyFont="1" applyFill="1" applyBorder="1" applyAlignment="1"/>
    <xf numFmtId="0" fontId="15" fillId="2" borderId="5" xfId="0" applyFont="1" applyFill="1" applyBorder="1" applyAlignment="1"/>
    <xf numFmtId="0" fontId="15" fillId="2" borderId="7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artelp@mail.ru" TargetMode="External"/><Relationship Id="rId3" Type="http://schemas.openxmlformats.org/officeDocument/2006/relationships/hyperlink" Target="mailto:optshin@inbox.ru" TargetMode="External"/><Relationship Id="rId7" Type="http://schemas.openxmlformats.org/officeDocument/2006/relationships/hyperlink" Target="mailto:deltant@mail.ru" TargetMode="External"/><Relationship Id="rId2" Type="http://schemas.openxmlformats.org/officeDocument/2006/relationships/hyperlink" Target="mailto:alexprollcl@gmail.com" TargetMode="External"/><Relationship Id="rId1" Type="http://schemas.openxmlformats.org/officeDocument/2006/relationships/hyperlink" Target="mailto:gspoyan.ani@mail.ru" TargetMode="External"/><Relationship Id="rId6" Type="http://schemas.openxmlformats.org/officeDocument/2006/relationships/hyperlink" Target="mailto:ekomix@outlook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iri.torosyan@mail.ru" TargetMode="External"/><Relationship Id="rId10" Type="http://schemas.openxmlformats.org/officeDocument/2006/relationships/hyperlink" Target="mailto:gnumner.rm@mail.ru" TargetMode="External"/><Relationship Id="rId4" Type="http://schemas.openxmlformats.org/officeDocument/2006/relationships/hyperlink" Target="mailto:sonericyan@gmail.com" TargetMode="External"/><Relationship Id="rId9" Type="http://schemas.openxmlformats.org/officeDocument/2006/relationships/hyperlink" Target="mailto:mix-tende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0"/>
  <sheetViews>
    <sheetView tabSelected="1" view="pageBreakPreview" topLeftCell="A76" zoomScaleNormal="100" zoomScaleSheetLayoutView="100" workbookViewId="0">
      <selection activeCell="E50" sqref="E50:F50"/>
    </sheetView>
  </sheetViews>
  <sheetFormatPr defaultColWidth="8.85546875" defaultRowHeight="16.5" x14ac:dyDescent="0.3"/>
  <cols>
    <col min="1" max="1" width="12.140625" style="9" customWidth="1"/>
    <col min="2" max="2" width="22.28515625" style="9" customWidth="1"/>
    <col min="3" max="3" width="8.85546875" style="9"/>
    <col min="4" max="4" width="12" style="9" customWidth="1"/>
    <col min="5" max="5" width="11.42578125" style="9" customWidth="1"/>
    <col min="6" max="6" width="18" style="9" customWidth="1"/>
    <col min="7" max="7" width="18.7109375" style="9" bestFit="1" customWidth="1"/>
    <col min="8" max="8" width="17" style="9" customWidth="1"/>
    <col min="9" max="9" width="15.42578125" style="9" customWidth="1"/>
    <col min="10" max="16384" width="8.85546875" style="9"/>
  </cols>
  <sheetData>
    <row r="2" spans="1:9" ht="37.9" customHeight="1" x14ac:dyDescent="0.3">
      <c r="A2" s="32" t="s">
        <v>101</v>
      </c>
      <c r="B2" s="32"/>
      <c r="C2" s="32"/>
      <c r="D2" s="32"/>
      <c r="E2" s="32"/>
      <c r="F2" s="32"/>
      <c r="G2" s="32"/>
      <c r="H2" s="32"/>
      <c r="I2" s="32"/>
    </row>
    <row r="3" spans="1:9" ht="64.150000000000006" customHeight="1" x14ac:dyDescent="0.3">
      <c r="A3" s="88" t="s">
        <v>222</v>
      </c>
      <c r="B3" s="89"/>
      <c r="C3" s="89"/>
      <c r="D3" s="89"/>
      <c r="E3" s="89"/>
      <c r="F3" s="89"/>
      <c r="G3" s="89"/>
      <c r="H3" s="89"/>
      <c r="I3" s="89"/>
    </row>
    <row r="5" spans="1:9" x14ac:dyDescent="0.3">
      <c r="A5" s="10"/>
      <c r="B5" s="94" t="s">
        <v>0</v>
      </c>
      <c r="C5" s="94"/>
      <c r="D5" s="94"/>
      <c r="E5" s="94"/>
      <c r="F5" s="94"/>
      <c r="G5" s="94"/>
      <c r="H5" s="94"/>
      <c r="I5" s="94"/>
    </row>
    <row r="6" spans="1:9" ht="19.149999999999999" customHeight="1" x14ac:dyDescent="0.3">
      <c r="A6" s="124" t="s">
        <v>1</v>
      </c>
      <c r="B6" s="124" t="s">
        <v>2</v>
      </c>
      <c r="C6" s="125" t="s">
        <v>74</v>
      </c>
      <c r="D6" s="126" t="s">
        <v>3</v>
      </c>
      <c r="E6" s="126"/>
      <c r="F6" s="124" t="s">
        <v>4</v>
      </c>
      <c r="G6" s="124"/>
      <c r="H6" s="39" t="s">
        <v>5</v>
      </c>
      <c r="I6" s="39" t="s">
        <v>6</v>
      </c>
    </row>
    <row r="7" spans="1:9" ht="17.45" customHeight="1" x14ac:dyDescent="0.3">
      <c r="A7" s="124"/>
      <c r="B7" s="124"/>
      <c r="C7" s="125"/>
      <c r="D7" s="125" t="s">
        <v>30</v>
      </c>
      <c r="E7" s="125" t="s">
        <v>7</v>
      </c>
      <c r="F7" s="127" t="s">
        <v>8</v>
      </c>
      <c r="G7" s="127"/>
      <c r="H7" s="40"/>
      <c r="I7" s="40"/>
    </row>
    <row r="8" spans="1:9" ht="66" customHeight="1" x14ac:dyDescent="0.3">
      <c r="A8" s="124"/>
      <c r="B8" s="124"/>
      <c r="C8" s="125"/>
      <c r="D8" s="125"/>
      <c r="E8" s="125"/>
      <c r="F8" s="1" t="s">
        <v>30</v>
      </c>
      <c r="G8" s="1" t="s">
        <v>7</v>
      </c>
      <c r="H8" s="41"/>
      <c r="I8" s="41"/>
    </row>
    <row r="9" spans="1:9" ht="351.75" customHeight="1" x14ac:dyDescent="0.3">
      <c r="A9" s="11">
        <v>1</v>
      </c>
      <c r="B9" s="12" t="s">
        <v>106</v>
      </c>
      <c r="C9" s="7" t="s">
        <v>143</v>
      </c>
      <c r="D9" s="7">
        <v>500</v>
      </c>
      <c r="E9" s="7">
        <v>500</v>
      </c>
      <c r="F9" s="14">
        <v>900000</v>
      </c>
      <c r="G9" s="14">
        <v>900000</v>
      </c>
      <c r="H9" s="8" t="s">
        <v>151</v>
      </c>
      <c r="I9" s="8" t="s">
        <v>151</v>
      </c>
    </row>
    <row r="10" spans="1:9" ht="351.75" customHeight="1" x14ac:dyDescent="0.3">
      <c r="A10" s="15">
        <v>2</v>
      </c>
      <c r="B10" s="12" t="s">
        <v>107</v>
      </c>
      <c r="C10" s="7" t="s">
        <v>143</v>
      </c>
      <c r="D10" s="7">
        <v>800</v>
      </c>
      <c r="E10" s="7">
        <v>800</v>
      </c>
      <c r="F10" s="3">
        <v>320000</v>
      </c>
      <c r="G10" s="3">
        <v>320000</v>
      </c>
      <c r="H10" s="8" t="s">
        <v>152</v>
      </c>
      <c r="I10" s="8" t="s">
        <v>152</v>
      </c>
    </row>
    <row r="11" spans="1:9" ht="216.75" x14ac:dyDescent="0.3">
      <c r="A11" s="11">
        <v>3</v>
      </c>
      <c r="B11" s="12" t="s">
        <v>108</v>
      </c>
      <c r="C11" s="7" t="s">
        <v>143</v>
      </c>
      <c r="D11" s="7">
        <v>1800</v>
      </c>
      <c r="E11" s="7">
        <v>1800</v>
      </c>
      <c r="F11" s="4">
        <v>270000</v>
      </c>
      <c r="G11" s="4">
        <v>270000</v>
      </c>
      <c r="H11" s="8" t="s">
        <v>153</v>
      </c>
      <c r="I11" s="8" t="s">
        <v>153</v>
      </c>
    </row>
    <row r="12" spans="1:9" ht="331.5" x14ac:dyDescent="0.3">
      <c r="A12" s="11">
        <v>4</v>
      </c>
      <c r="B12" s="2" t="s">
        <v>109</v>
      </c>
      <c r="C12" s="7" t="s">
        <v>144</v>
      </c>
      <c r="D12" s="7">
        <v>2</v>
      </c>
      <c r="E12" s="7">
        <v>2</v>
      </c>
      <c r="F12" s="3">
        <v>80000</v>
      </c>
      <c r="G12" s="3">
        <v>80000</v>
      </c>
      <c r="H12" s="8" t="s">
        <v>154</v>
      </c>
      <c r="I12" s="8" t="s">
        <v>154</v>
      </c>
    </row>
    <row r="13" spans="1:9" ht="63.75" x14ac:dyDescent="0.3">
      <c r="A13" s="11">
        <v>5</v>
      </c>
      <c r="B13" s="2" t="s">
        <v>110</v>
      </c>
      <c r="C13" s="7" t="s">
        <v>149</v>
      </c>
      <c r="D13" s="7">
        <v>70</v>
      </c>
      <c r="E13" s="7">
        <v>70</v>
      </c>
      <c r="F13" s="4">
        <v>245000</v>
      </c>
      <c r="G13" s="4">
        <v>245000</v>
      </c>
      <c r="H13" s="8" t="s">
        <v>155</v>
      </c>
      <c r="I13" s="13"/>
    </row>
    <row r="14" spans="1:9" ht="232.5" customHeight="1" x14ac:dyDescent="0.3">
      <c r="A14" s="15">
        <v>6</v>
      </c>
      <c r="B14" s="2" t="s">
        <v>111</v>
      </c>
      <c r="C14" s="7" t="s">
        <v>145</v>
      </c>
      <c r="D14" s="7">
        <v>300</v>
      </c>
      <c r="E14" s="7">
        <v>300</v>
      </c>
      <c r="F14" s="3">
        <v>300000</v>
      </c>
      <c r="G14" s="3">
        <v>300000</v>
      </c>
      <c r="H14" s="8" t="s">
        <v>156</v>
      </c>
      <c r="I14" s="8" t="s">
        <v>156</v>
      </c>
    </row>
    <row r="15" spans="1:9" ht="184.5" customHeight="1" x14ac:dyDescent="0.3">
      <c r="A15" s="11">
        <v>7</v>
      </c>
      <c r="B15" s="2" t="s">
        <v>112</v>
      </c>
      <c r="C15" s="7" t="s">
        <v>143</v>
      </c>
      <c r="D15" s="7">
        <v>100</v>
      </c>
      <c r="E15" s="7">
        <v>100</v>
      </c>
      <c r="F15" s="3">
        <v>100000</v>
      </c>
      <c r="G15" s="3">
        <v>100000</v>
      </c>
      <c r="H15" s="8" t="s">
        <v>157</v>
      </c>
      <c r="I15" s="8" t="s">
        <v>215</v>
      </c>
    </row>
    <row r="16" spans="1:9" ht="183.75" customHeight="1" x14ac:dyDescent="0.3">
      <c r="A16" s="15">
        <v>8</v>
      </c>
      <c r="B16" s="2" t="s">
        <v>113</v>
      </c>
      <c r="C16" s="7" t="s">
        <v>143</v>
      </c>
      <c r="D16" s="7">
        <v>140</v>
      </c>
      <c r="E16" s="7">
        <v>140</v>
      </c>
      <c r="F16" s="3">
        <v>140000</v>
      </c>
      <c r="G16" s="3">
        <v>140000</v>
      </c>
      <c r="H16" s="8" t="s">
        <v>158</v>
      </c>
      <c r="I16" s="8" t="s">
        <v>216</v>
      </c>
    </row>
    <row r="17" spans="1:9" ht="208.5" customHeight="1" x14ac:dyDescent="0.3">
      <c r="A17" s="11">
        <v>9</v>
      </c>
      <c r="B17" s="2" t="s">
        <v>114</v>
      </c>
      <c r="C17" s="7" t="s">
        <v>150</v>
      </c>
      <c r="D17" s="7">
        <v>4</v>
      </c>
      <c r="E17" s="7">
        <v>4</v>
      </c>
      <c r="F17" s="3">
        <v>28000</v>
      </c>
      <c r="G17" s="3">
        <v>28000</v>
      </c>
      <c r="H17" s="8" t="s">
        <v>159</v>
      </c>
      <c r="I17" s="8" t="s">
        <v>159</v>
      </c>
    </row>
    <row r="18" spans="1:9" ht="219" customHeight="1" x14ac:dyDescent="0.3">
      <c r="A18" s="11">
        <v>10</v>
      </c>
      <c r="B18" s="2" t="s">
        <v>115</v>
      </c>
      <c r="C18" s="7" t="s">
        <v>143</v>
      </c>
      <c r="D18" s="7">
        <v>2.8</v>
      </c>
      <c r="E18" s="7">
        <v>2.8</v>
      </c>
      <c r="F18" s="3">
        <f t="shared" ref="F18:G18" si="0">2.8*4000</f>
        <v>11200</v>
      </c>
      <c r="G18" s="3">
        <f t="shared" si="0"/>
        <v>11200</v>
      </c>
      <c r="H18" s="8" t="s">
        <v>160</v>
      </c>
      <c r="I18" s="8" t="s">
        <v>217</v>
      </c>
    </row>
    <row r="19" spans="1:9" ht="178.5" x14ac:dyDescent="0.3">
      <c r="A19" s="11">
        <v>11</v>
      </c>
      <c r="B19" s="2" t="s">
        <v>116</v>
      </c>
      <c r="C19" s="7" t="s">
        <v>143</v>
      </c>
      <c r="D19" s="7">
        <v>34</v>
      </c>
      <c r="E19" s="7">
        <v>34</v>
      </c>
      <c r="F19" s="3">
        <v>74800</v>
      </c>
      <c r="G19" s="3">
        <v>74800</v>
      </c>
      <c r="H19" s="8" t="s">
        <v>161</v>
      </c>
      <c r="I19" s="13"/>
    </row>
    <row r="20" spans="1:9" ht="214.5" customHeight="1" x14ac:dyDescent="0.3">
      <c r="A20" s="11">
        <v>12</v>
      </c>
      <c r="B20" s="2" t="s">
        <v>117</v>
      </c>
      <c r="C20" s="7" t="s">
        <v>143</v>
      </c>
      <c r="D20" s="7">
        <v>1200</v>
      </c>
      <c r="E20" s="7">
        <v>1200</v>
      </c>
      <c r="F20" s="3">
        <v>96000</v>
      </c>
      <c r="G20" s="3">
        <v>96000</v>
      </c>
      <c r="H20" s="8" t="s">
        <v>162</v>
      </c>
      <c r="I20" s="8" t="s">
        <v>162</v>
      </c>
    </row>
    <row r="21" spans="1:9" ht="52.5" customHeight="1" x14ac:dyDescent="0.3">
      <c r="A21" s="11">
        <v>13</v>
      </c>
      <c r="B21" s="2" t="s">
        <v>118</v>
      </c>
      <c r="C21" s="7" t="s">
        <v>143</v>
      </c>
      <c r="D21" s="7">
        <v>344</v>
      </c>
      <c r="E21" s="7">
        <v>344</v>
      </c>
      <c r="F21" s="3">
        <v>206400</v>
      </c>
      <c r="G21" s="3">
        <v>206400</v>
      </c>
      <c r="H21" s="8" t="s">
        <v>163</v>
      </c>
      <c r="I21" s="8" t="s">
        <v>163</v>
      </c>
    </row>
    <row r="22" spans="1:9" ht="102" x14ac:dyDescent="0.3">
      <c r="A22" s="15">
        <v>14</v>
      </c>
      <c r="B22" s="2" t="s">
        <v>119</v>
      </c>
      <c r="C22" s="7" t="s">
        <v>145</v>
      </c>
      <c r="D22" s="7">
        <v>1000</v>
      </c>
      <c r="E22" s="7">
        <v>1000</v>
      </c>
      <c r="F22" s="3">
        <v>80000</v>
      </c>
      <c r="G22" s="3">
        <v>80000</v>
      </c>
      <c r="H22" s="8" t="s">
        <v>164</v>
      </c>
      <c r="I22" s="13"/>
    </row>
    <row r="23" spans="1:9" ht="114.75" x14ac:dyDescent="0.3">
      <c r="A23" s="11">
        <v>15</v>
      </c>
      <c r="B23" s="2" t="s">
        <v>120</v>
      </c>
      <c r="C23" s="7" t="s">
        <v>146</v>
      </c>
      <c r="D23" s="7">
        <v>1800</v>
      </c>
      <c r="E23" s="7">
        <v>1800</v>
      </c>
      <c r="F23" s="3">
        <v>360000</v>
      </c>
      <c r="G23" s="3">
        <v>360000</v>
      </c>
      <c r="H23" s="8" t="s">
        <v>165</v>
      </c>
      <c r="I23" s="8" t="s">
        <v>165</v>
      </c>
    </row>
    <row r="24" spans="1:9" ht="280.5" x14ac:dyDescent="0.3">
      <c r="A24" s="15">
        <v>16</v>
      </c>
      <c r="B24" s="2" t="s">
        <v>121</v>
      </c>
      <c r="C24" s="7" t="s">
        <v>145</v>
      </c>
      <c r="D24" s="7">
        <v>1500</v>
      </c>
      <c r="E24" s="7">
        <v>1500</v>
      </c>
      <c r="F24" s="5">
        <v>33000000</v>
      </c>
      <c r="G24" s="5">
        <v>33000000</v>
      </c>
      <c r="H24" s="8" t="s">
        <v>166</v>
      </c>
      <c r="I24" s="13"/>
    </row>
    <row r="25" spans="1:9" ht="144" customHeight="1" x14ac:dyDescent="0.3">
      <c r="A25" s="11">
        <v>17</v>
      </c>
      <c r="B25" s="2" t="s">
        <v>122</v>
      </c>
      <c r="C25" s="7" t="s">
        <v>145</v>
      </c>
      <c r="D25" s="7">
        <v>35000</v>
      </c>
      <c r="E25" s="7">
        <v>35000</v>
      </c>
      <c r="F25" s="5">
        <v>17500000</v>
      </c>
      <c r="G25" s="5">
        <v>17500000</v>
      </c>
      <c r="H25" s="8" t="s">
        <v>167</v>
      </c>
      <c r="I25" s="13"/>
    </row>
    <row r="26" spans="1:9" ht="131.25" customHeight="1" x14ac:dyDescent="0.3">
      <c r="A26" s="15">
        <v>18</v>
      </c>
      <c r="B26" s="2" t="s">
        <v>123</v>
      </c>
      <c r="C26" s="7" t="s">
        <v>145</v>
      </c>
      <c r="D26" s="7">
        <v>1500</v>
      </c>
      <c r="E26" s="7">
        <v>1500</v>
      </c>
      <c r="F26" s="5">
        <v>33000000</v>
      </c>
      <c r="G26" s="5">
        <v>33000000</v>
      </c>
      <c r="H26" s="8" t="s">
        <v>168</v>
      </c>
      <c r="I26" s="8" t="s">
        <v>168</v>
      </c>
    </row>
    <row r="27" spans="1:9" ht="216.75" x14ac:dyDescent="0.3">
      <c r="A27" s="11">
        <v>19</v>
      </c>
      <c r="B27" s="2" t="s">
        <v>124</v>
      </c>
      <c r="C27" s="7" t="s">
        <v>145</v>
      </c>
      <c r="D27" s="7">
        <v>1000</v>
      </c>
      <c r="E27" s="7">
        <v>1000</v>
      </c>
      <c r="F27" s="5">
        <v>750000</v>
      </c>
      <c r="G27" s="5">
        <v>750000</v>
      </c>
      <c r="H27" s="8" t="s">
        <v>169</v>
      </c>
      <c r="I27" s="13"/>
    </row>
    <row r="28" spans="1:9" ht="76.5" x14ac:dyDescent="0.3">
      <c r="A28" s="15">
        <v>20</v>
      </c>
      <c r="B28" s="2" t="s">
        <v>125</v>
      </c>
      <c r="C28" s="7" t="s">
        <v>145</v>
      </c>
      <c r="D28" s="7">
        <v>1000</v>
      </c>
      <c r="E28" s="7">
        <v>1000</v>
      </c>
      <c r="F28" s="5">
        <v>785000</v>
      </c>
      <c r="G28" s="5">
        <v>785000</v>
      </c>
      <c r="H28" s="8" t="s">
        <v>170</v>
      </c>
      <c r="I28" s="13"/>
    </row>
    <row r="29" spans="1:9" ht="114.75" x14ac:dyDescent="0.3">
      <c r="A29" s="11">
        <v>21</v>
      </c>
      <c r="B29" s="2" t="s">
        <v>126</v>
      </c>
      <c r="C29" s="7" t="s">
        <v>145</v>
      </c>
      <c r="D29" s="7">
        <v>1000</v>
      </c>
      <c r="E29" s="7">
        <v>1000</v>
      </c>
      <c r="F29" s="6">
        <v>1050000</v>
      </c>
      <c r="G29" s="6">
        <v>1050000</v>
      </c>
      <c r="H29" s="8" t="s">
        <v>171</v>
      </c>
      <c r="I29" s="13"/>
    </row>
    <row r="30" spans="1:9" ht="114.75" x14ac:dyDescent="0.3">
      <c r="A30" s="15">
        <v>22</v>
      </c>
      <c r="B30" s="2" t="s">
        <v>127</v>
      </c>
      <c r="C30" s="7" t="s">
        <v>145</v>
      </c>
      <c r="D30" s="7">
        <v>1500</v>
      </c>
      <c r="E30" s="7">
        <v>1500</v>
      </c>
      <c r="F30" s="6">
        <v>2100000</v>
      </c>
      <c r="G30" s="6">
        <v>2100000</v>
      </c>
      <c r="H30" s="8" t="s">
        <v>172</v>
      </c>
      <c r="I30" s="13"/>
    </row>
    <row r="31" spans="1:9" ht="89.25" x14ac:dyDescent="0.3">
      <c r="A31" s="11">
        <v>23</v>
      </c>
      <c r="B31" s="2" t="s">
        <v>128</v>
      </c>
      <c r="C31" s="7" t="s">
        <v>147</v>
      </c>
      <c r="D31" s="7">
        <v>2200</v>
      </c>
      <c r="E31" s="7">
        <v>2200</v>
      </c>
      <c r="F31" s="6">
        <v>72600000</v>
      </c>
      <c r="G31" s="6">
        <v>72600000</v>
      </c>
      <c r="H31" s="8" t="s">
        <v>173</v>
      </c>
      <c r="I31" s="13"/>
    </row>
    <row r="32" spans="1:9" ht="76.5" x14ac:dyDescent="0.3">
      <c r="A32" s="15">
        <v>24</v>
      </c>
      <c r="B32" s="2" t="s">
        <v>129</v>
      </c>
      <c r="C32" s="7" t="s">
        <v>145</v>
      </c>
      <c r="D32" s="7">
        <v>30000</v>
      </c>
      <c r="E32" s="7">
        <v>30000</v>
      </c>
      <c r="F32" s="14">
        <v>450000</v>
      </c>
      <c r="G32" s="14">
        <v>450000</v>
      </c>
      <c r="H32" s="8" t="s">
        <v>174</v>
      </c>
      <c r="I32" s="8" t="s">
        <v>174</v>
      </c>
    </row>
    <row r="33" spans="1:9" ht="104.25" customHeight="1" x14ac:dyDescent="0.3">
      <c r="A33" s="11">
        <v>25</v>
      </c>
      <c r="B33" s="2" t="s">
        <v>130</v>
      </c>
      <c r="C33" s="7" t="s">
        <v>145</v>
      </c>
      <c r="D33" s="7">
        <v>10000</v>
      </c>
      <c r="E33" s="7">
        <v>10000</v>
      </c>
      <c r="F33" s="3">
        <v>150000</v>
      </c>
      <c r="G33" s="3">
        <v>150000</v>
      </c>
      <c r="H33" s="8" t="s">
        <v>174</v>
      </c>
      <c r="I33" s="8" t="s">
        <v>174</v>
      </c>
    </row>
    <row r="34" spans="1:9" ht="365.25" x14ac:dyDescent="0.3">
      <c r="A34" s="15">
        <v>26</v>
      </c>
      <c r="B34" s="2" t="s">
        <v>131</v>
      </c>
      <c r="C34" s="7" t="s">
        <v>143</v>
      </c>
      <c r="D34" s="7">
        <v>500</v>
      </c>
      <c r="E34" s="7">
        <v>500</v>
      </c>
      <c r="F34" s="3">
        <v>1150000</v>
      </c>
      <c r="G34" s="3">
        <v>1150000</v>
      </c>
      <c r="H34" s="8" t="s">
        <v>185</v>
      </c>
      <c r="I34" s="8" t="s">
        <v>185</v>
      </c>
    </row>
    <row r="35" spans="1:9" ht="250.5" customHeight="1" x14ac:dyDescent="0.3">
      <c r="A35" s="11">
        <v>27</v>
      </c>
      <c r="B35" s="2" t="s">
        <v>132</v>
      </c>
      <c r="C35" s="7" t="s">
        <v>145</v>
      </c>
      <c r="D35" s="7">
        <v>3</v>
      </c>
      <c r="E35" s="7">
        <v>3</v>
      </c>
      <c r="F35" s="3">
        <v>255000</v>
      </c>
      <c r="G35" s="3">
        <v>255000</v>
      </c>
      <c r="H35" s="8" t="s">
        <v>175</v>
      </c>
      <c r="I35" s="8" t="s">
        <v>175</v>
      </c>
    </row>
    <row r="36" spans="1:9" ht="246" customHeight="1" x14ac:dyDescent="0.3">
      <c r="A36" s="15">
        <v>28</v>
      </c>
      <c r="B36" s="2" t="s">
        <v>133</v>
      </c>
      <c r="C36" s="7" t="s">
        <v>145</v>
      </c>
      <c r="D36" s="7">
        <v>4</v>
      </c>
      <c r="E36" s="7">
        <v>4</v>
      </c>
      <c r="F36" s="3">
        <v>340000</v>
      </c>
      <c r="G36" s="3">
        <v>340000</v>
      </c>
      <c r="H36" s="8" t="s">
        <v>176</v>
      </c>
      <c r="I36" s="8" t="s">
        <v>176</v>
      </c>
    </row>
    <row r="37" spans="1:9" ht="120" customHeight="1" x14ac:dyDescent="0.3">
      <c r="A37" s="11">
        <v>29</v>
      </c>
      <c r="B37" s="2" t="s">
        <v>134</v>
      </c>
      <c r="C37" s="7" t="s">
        <v>148</v>
      </c>
      <c r="D37" s="7">
        <v>1.8</v>
      </c>
      <c r="E37" s="7">
        <v>1.8</v>
      </c>
      <c r="F37" s="3">
        <v>504000</v>
      </c>
      <c r="G37" s="3">
        <v>504000</v>
      </c>
      <c r="H37" s="8" t="s">
        <v>177</v>
      </c>
      <c r="I37" s="8" t="s">
        <v>177</v>
      </c>
    </row>
    <row r="38" spans="1:9" ht="89.25" x14ac:dyDescent="0.3">
      <c r="A38" s="15">
        <v>30</v>
      </c>
      <c r="B38" s="2" t="s">
        <v>135</v>
      </c>
      <c r="C38" s="7" t="s">
        <v>148</v>
      </c>
      <c r="D38" s="7">
        <v>0.6</v>
      </c>
      <c r="E38" s="7">
        <v>0.6</v>
      </c>
      <c r="F38" s="3">
        <v>180000</v>
      </c>
      <c r="G38" s="3">
        <v>180000</v>
      </c>
      <c r="H38" s="8" t="s">
        <v>178</v>
      </c>
      <c r="I38" s="13"/>
    </row>
    <row r="39" spans="1:9" ht="192" x14ac:dyDescent="0.3">
      <c r="A39" s="11">
        <v>31</v>
      </c>
      <c r="B39" s="2" t="s">
        <v>136</v>
      </c>
      <c r="C39" s="7" t="s">
        <v>147</v>
      </c>
      <c r="D39" s="7">
        <v>400</v>
      </c>
      <c r="E39" s="7">
        <v>400</v>
      </c>
      <c r="F39" s="3">
        <f t="shared" ref="F39:G39" si="1">400*800</f>
        <v>320000</v>
      </c>
      <c r="G39" s="3">
        <f t="shared" si="1"/>
        <v>320000</v>
      </c>
      <c r="H39" s="8" t="s">
        <v>186</v>
      </c>
      <c r="I39" s="13"/>
    </row>
    <row r="40" spans="1:9" ht="89.25" x14ac:dyDescent="0.3">
      <c r="A40" s="15">
        <v>32</v>
      </c>
      <c r="B40" s="2" t="s">
        <v>137</v>
      </c>
      <c r="C40" s="7" t="s">
        <v>145</v>
      </c>
      <c r="D40" s="7">
        <v>3000</v>
      </c>
      <c r="E40" s="7">
        <v>3000</v>
      </c>
      <c r="F40" s="3">
        <f t="shared" ref="F40:G40" si="2">3000*5</f>
        <v>15000</v>
      </c>
      <c r="G40" s="3">
        <f t="shared" si="2"/>
        <v>15000</v>
      </c>
      <c r="H40" s="8" t="s">
        <v>179</v>
      </c>
      <c r="I40" s="13"/>
    </row>
    <row r="41" spans="1:9" ht="105.75" customHeight="1" x14ac:dyDescent="0.3">
      <c r="A41" s="11">
        <v>33</v>
      </c>
      <c r="B41" s="2" t="s">
        <v>138</v>
      </c>
      <c r="C41" s="7" t="s">
        <v>143</v>
      </c>
      <c r="D41" s="7">
        <v>20</v>
      </c>
      <c r="E41" s="7">
        <v>20</v>
      </c>
      <c r="F41" s="3">
        <f t="shared" ref="F41:G41" si="3">20*1500</f>
        <v>30000</v>
      </c>
      <c r="G41" s="3">
        <f t="shared" si="3"/>
        <v>30000</v>
      </c>
      <c r="H41" s="8" t="s">
        <v>180</v>
      </c>
      <c r="I41" s="8" t="s">
        <v>180</v>
      </c>
    </row>
    <row r="42" spans="1:9" ht="90.75" customHeight="1" x14ac:dyDescent="0.3">
      <c r="A42" s="15">
        <v>34</v>
      </c>
      <c r="B42" s="2" t="s">
        <v>139</v>
      </c>
      <c r="C42" s="7" t="s">
        <v>143</v>
      </c>
      <c r="D42" s="7">
        <v>10</v>
      </c>
      <c r="E42" s="7">
        <v>10</v>
      </c>
      <c r="F42" s="3">
        <f t="shared" ref="F42:G42" si="4">10*1500</f>
        <v>15000</v>
      </c>
      <c r="G42" s="3">
        <f t="shared" si="4"/>
        <v>15000</v>
      </c>
      <c r="H42" s="8" t="s">
        <v>181</v>
      </c>
      <c r="I42" s="8" t="s">
        <v>181</v>
      </c>
    </row>
    <row r="43" spans="1:9" ht="109.5" customHeight="1" x14ac:dyDescent="0.3">
      <c r="A43" s="11">
        <v>35</v>
      </c>
      <c r="B43" s="2" t="s">
        <v>140</v>
      </c>
      <c r="C43" s="7" t="s">
        <v>145</v>
      </c>
      <c r="D43" s="7">
        <v>40</v>
      </c>
      <c r="E43" s="7">
        <v>40</v>
      </c>
      <c r="F43" s="3">
        <f t="shared" ref="F43:G43" si="5">40*3000</f>
        <v>120000</v>
      </c>
      <c r="G43" s="3">
        <f t="shared" si="5"/>
        <v>120000</v>
      </c>
      <c r="H43" s="8" t="s">
        <v>182</v>
      </c>
      <c r="I43" s="8" t="s">
        <v>182</v>
      </c>
    </row>
    <row r="44" spans="1:9" ht="191.25" x14ac:dyDescent="0.3">
      <c r="A44" s="15">
        <v>36</v>
      </c>
      <c r="B44" s="2" t="s">
        <v>141</v>
      </c>
      <c r="C44" s="7" t="s">
        <v>147</v>
      </c>
      <c r="D44" s="7">
        <v>60</v>
      </c>
      <c r="E44" s="7">
        <v>60</v>
      </c>
      <c r="F44" s="3">
        <f t="shared" ref="F44:G44" si="6">60*6000</f>
        <v>360000</v>
      </c>
      <c r="G44" s="3">
        <f t="shared" si="6"/>
        <v>360000</v>
      </c>
      <c r="H44" s="8" t="s">
        <v>183</v>
      </c>
      <c r="I44" s="13"/>
    </row>
    <row r="45" spans="1:9" ht="51" x14ac:dyDescent="0.3">
      <c r="A45" s="11">
        <v>37</v>
      </c>
      <c r="B45" s="2" t="s">
        <v>142</v>
      </c>
      <c r="C45" s="7" t="s">
        <v>143</v>
      </c>
      <c r="D45" s="7">
        <v>1000</v>
      </c>
      <c r="E45" s="7">
        <v>1000</v>
      </c>
      <c r="F45" s="3">
        <v>600000</v>
      </c>
      <c r="G45" s="3">
        <v>600000</v>
      </c>
      <c r="H45" s="8" t="s">
        <v>184</v>
      </c>
      <c r="I45" s="13"/>
    </row>
    <row r="46" spans="1:9" x14ac:dyDescent="0.3">
      <c r="A46" s="69"/>
      <c r="B46" s="70"/>
      <c r="C46" s="70"/>
      <c r="D46" s="70"/>
      <c r="E46" s="70"/>
      <c r="F46" s="70"/>
      <c r="G46" s="70"/>
      <c r="H46" s="70"/>
      <c r="I46" s="71"/>
    </row>
    <row r="47" spans="1:9" ht="15.6" customHeight="1" x14ac:dyDescent="0.3">
      <c r="A47" s="131" t="s">
        <v>265</v>
      </c>
      <c r="B47" s="132"/>
      <c r="C47" s="132"/>
      <c r="D47" s="132"/>
      <c r="E47" s="132"/>
      <c r="F47" s="132"/>
      <c r="G47" s="132"/>
      <c r="H47" s="132"/>
      <c r="I47" s="133"/>
    </row>
    <row r="48" spans="1:9" x14ac:dyDescent="0.3">
      <c r="A48" s="69"/>
      <c r="B48" s="70"/>
      <c r="C48" s="70"/>
      <c r="D48" s="70"/>
      <c r="E48" s="70"/>
      <c r="F48" s="70"/>
      <c r="G48" s="70"/>
      <c r="H48" s="70"/>
      <c r="I48" s="71"/>
    </row>
    <row r="49" spans="1:9" x14ac:dyDescent="0.3">
      <c r="A49" s="128" t="s">
        <v>10</v>
      </c>
      <c r="B49" s="129"/>
      <c r="C49" s="129"/>
      <c r="D49" s="129"/>
      <c r="E49" s="129"/>
      <c r="F49" s="129"/>
      <c r="G49" s="129"/>
      <c r="H49" s="129"/>
      <c r="I49" s="130"/>
    </row>
    <row r="50" spans="1:9" x14ac:dyDescent="0.3">
      <c r="A50" s="16" t="s">
        <v>11</v>
      </c>
      <c r="B50" s="16" t="s">
        <v>12</v>
      </c>
      <c r="C50" s="84" t="s">
        <v>13</v>
      </c>
      <c r="D50" s="86"/>
      <c r="E50" s="84" t="s">
        <v>14</v>
      </c>
      <c r="F50" s="86"/>
      <c r="G50" s="16" t="s">
        <v>15</v>
      </c>
      <c r="H50" s="1" t="s">
        <v>16</v>
      </c>
      <c r="I50" s="1" t="s">
        <v>17</v>
      </c>
    </row>
    <row r="51" spans="1:9" x14ac:dyDescent="0.3">
      <c r="A51" s="11"/>
      <c r="B51" s="11"/>
      <c r="C51" s="11"/>
      <c r="D51" s="11"/>
      <c r="E51" s="11"/>
      <c r="F51" s="11"/>
      <c r="G51" s="11"/>
      <c r="H51" s="11"/>
      <c r="I51" s="11"/>
    </row>
    <row r="52" spans="1:9" x14ac:dyDescent="0.3">
      <c r="A52" s="17" t="s">
        <v>9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3">
      <c r="A53" s="69"/>
      <c r="B53" s="70"/>
      <c r="C53" s="70"/>
      <c r="D53" s="70"/>
      <c r="E53" s="70"/>
      <c r="F53" s="70"/>
      <c r="G53" s="70"/>
      <c r="H53" s="70"/>
      <c r="I53" s="71"/>
    </row>
    <row r="54" spans="1:9" ht="15.6" customHeight="1" x14ac:dyDescent="0.3">
      <c r="A54" s="44" t="s">
        <v>18</v>
      </c>
      <c r="B54" s="138"/>
      <c r="C54" s="138"/>
      <c r="D54" s="138"/>
      <c r="E54" s="138"/>
      <c r="F54" s="138"/>
      <c r="G54" s="44" t="s">
        <v>187</v>
      </c>
      <c r="H54" s="138"/>
      <c r="I54" s="45"/>
    </row>
    <row r="55" spans="1:9" x14ac:dyDescent="0.3">
      <c r="A55" s="139" t="s">
        <v>19</v>
      </c>
      <c r="B55" s="140"/>
      <c r="C55" s="140"/>
      <c r="D55" s="140"/>
      <c r="E55" s="141"/>
      <c r="F55" s="16">
        <v>1</v>
      </c>
      <c r="G55" s="145"/>
      <c r="H55" s="146"/>
      <c r="I55" s="147"/>
    </row>
    <row r="56" spans="1:9" x14ac:dyDescent="0.3">
      <c r="A56" s="142"/>
      <c r="B56" s="143"/>
      <c r="C56" s="143"/>
      <c r="D56" s="143"/>
      <c r="E56" s="144"/>
      <c r="F56" s="16" t="s">
        <v>9</v>
      </c>
      <c r="G56" s="145"/>
      <c r="H56" s="146"/>
      <c r="I56" s="147"/>
    </row>
    <row r="57" spans="1:9" ht="33" customHeight="1" x14ac:dyDescent="0.3">
      <c r="A57" s="139" t="s">
        <v>20</v>
      </c>
      <c r="B57" s="140"/>
      <c r="C57" s="140"/>
      <c r="D57" s="140"/>
      <c r="E57" s="141"/>
      <c r="F57" s="16"/>
      <c r="G57" s="1" t="s">
        <v>21</v>
      </c>
      <c r="H57" s="82" t="s">
        <v>22</v>
      </c>
      <c r="I57" s="83"/>
    </row>
    <row r="58" spans="1:9" x14ac:dyDescent="0.3">
      <c r="A58" s="151"/>
      <c r="B58" s="152"/>
      <c r="C58" s="152"/>
      <c r="D58" s="152"/>
      <c r="E58" s="153"/>
      <c r="F58" s="16">
        <v>1</v>
      </c>
      <c r="G58" s="18"/>
      <c r="H58" s="154"/>
      <c r="I58" s="155"/>
    </row>
    <row r="59" spans="1:9" x14ac:dyDescent="0.3">
      <c r="A59" s="142"/>
      <c r="B59" s="143"/>
      <c r="C59" s="143"/>
      <c r="D59" s="143"/>
      <c r="E59" s="144"/>
      <c r="F59" s="16" t="s">
        <v>9</v>
      </c>
      <c r="G59" s="18"/>
      <c r="H59" s="154"/>
      <c r="I59" s="155"/>
    </row>
    <row r="60" spans="1:9" x14ac:dyDescent="0.3">
      <c r="A60" s="69"/>
      <c r="B60" s="70"/>
      <c r="C60" s="70"/>
      <c r="D60" s="70"/>
      <c r="E60" s="70"/>
      <c r="F60" s="70"/>
      <c r="G60" s="70"/>
      <c r="H60" s="70"/>
      <c r="I60" s="71"/>
    </row>
    <row r="61" spans="1:9" ht="15.6" customHeight="1" x14ac:dyDescent="0.3">
      <c r="A61" s="148" t="s">
        <v>23</v>
      </c>
      <c r="B61" s="139" t="s">
        <v>24</v>
      </c>
      <c r="C61" s="140"/>
      <c r="D61" s="51" t="s">
        <v>25</v>
      </c>
      <c r="E61" s="92"/>
      <c r="F61" s="92"/>
      <c r="G61" s="92"/>
      <c r="H61" s="92"/>
      <c r="I61" s="93"/>
    </row>
    <row r="62" spans="1:9" x14ac:dyDescent="0.3">
      <c r="A62" s="149"/>
      <c r="B62" s="151"/>
      <c r="C62" s="152"/>
      <c r="D62" s="94" t="s">
        <v>26</v>
      </c>
      <c r="E62" s="94"/>
      <c r="F62" s="94"/>
      <c r="G62" s="94"/>
      <c r="H62" s="94"/>
      <c r="I62" s="94"/>
    </row>
    <row r="63" spans="1:9" x14ac:dyDescent="0.3">
      <c r="A63" s="149"/>
      <c r="B63" s="151"/>
      <c r="C63" s="152"/>
      <c r="D63" s="94" t="s">
        <v>27</v>
      </c>
      <c r="E63" s="94"/>
      <c r="F63" s="94" t="s">
        <v>28</v>
      </c>
      <c r="G63" s="94"/>
      <c r="H63" s="48" t="s">
        <v>29</v>
      </c>
      <c r="I63" s="137"/>
    </row>
    <row r="64" spans="1:9" ht="38.25" x14ac:dyDescent="0.3">
      <c r="A64" s="150"/>
      <c r="B64" s="142"/>
      <c r="C64" s="143"/>
      <c r="D64" s="1" t="s">
        <v>30</v>
      </c>
      <c r="E64" s="1" t="s">
        <v>7</v>
      </c>
      <c r="F64" s="1" t="s">
        <v>30</v>
      </c>
      <c r="G64" s="1" t="s">
        <v>7</v>
      </c>
      <c r="H64" s="1" t="s">
        <v>30</v>
      </c>
      <c r="I64" s="1" t="s">
        <v>7</v>
      </c>
    </row>
    <row r="65" spans="1:9" x14ac:dyDescent="0.3">
      <c r="A65" s="19" t="s">
        <v>31</v>
      </c>
      <c r="B65" s="156"/>
      <c r="C65" s="157"/>
      <c r="D65" s="20"/>
      <c r="E65" s="15"/>
      <c r="F65" s="15"/>
      <c r="G65" s="15"/>
      <c r="H65" s="15"/>
      <c r="I65" s="15"/>
    </row>
    <row r="66" spans="1:9" x14ac:dyDescent="0.3">
      <c r="A66" s="21">
        <v>1</v>
      </c>
      <c r="B66" s="158" t="s">
        <v>188</v>
      </c>
      <c r="C66" s="159"/>
      <c r="D66" s="22">
        <v>381650</v>
      </c>
      <c r="E66" s="23"/>
      <c r="F66" s="15">
        <f t="shared" ref="F66:F73" si="7">D66*20/100</f>
        <v>76330</v>
      </c>
      <c r="G66" s="15"/>
      <c r="H66" s="15">
        <f t="shared" ref="H66:H73" si="8">D66+F66</f>
        <v>457980</v>
      </c>
      <c r="I66" s="15"/>
    </row>
    <row r="67" spans="1:9" x14ac:dyDescent="0.3">
      <c r="A67" s="21"/>
      <c r="B67" s="160" t="s">
        <v>189</v>
      </c>
      <c r="C67" s="161"/>
      <c r="D67" s="22">
        <v>635000</v>
      </c>
      <c r="E67" s="23"/>
      <c r="F67" s="15">
        <f t="shared" si="7"/>
        <v>127000</v>
      </c>
      <c r="G67" s="15"/>
      <c r="H67" s="15">
        <f t="shared" si="8"/>
        <v>762000</v>
      </c>
      <c r="I67" s="15"/>
    </row>
    <row r="68" spans="1:9" x14ac:dyDescent="0.3">
      <c r="A68" s="21"/>
      <c r="B68" s="160" t="s">
        <v>190</v>
      </c>
      <c r="C68" s="161"/>
      <c r="D68" s="22">
        <v>1090000</v>
      </c>
      <c r="E68" s="23"/>
      <c r="F68" s="11">
        <v>0</v>
      </c>
      <c r="G68" s="11"/>
      <c r="H68" s="11">
        <f t="shared" si="8"/>
        <v>1090000</v>
      </c>
      <c r="I68" s="15"/>
    </row>
    <row r="69" spans="1:9" x14ac:dyDescent="0.3">
      <c r="A69" s="24" t="s">
        <v>32</v>
      </c>
      <c r="B69" s="156"/>
      <c r="C69" s="157"/>
      <c r="D69" s="25"/>
      <c r="E69" s="23"/>
      <c r="F69" s="15"/>
      <c r="G69" s="15"/>
      <c r="H69" s="15"/>
      <c r="I69" s="15"/>
    </row>
    <row r="70" spans="1:9" x14ac:dyDescent="0.3">
      <c r="A70" s="21">
        <v>1</v>
      </c>
      <c r="B70" s="160" t="s">
        <v>188</v>
      </c>
      <c r="C70" s="161"/>
      <c r="D70" s="22">
        <v>184000</v>
      </c>
      <c r="E70" s="23"/>
      <c r="F70" s="15">
        <f t="shared" si="7"/>
        <v>36800</v>
      </c>
      <c r="G70" s="15"/>
      <c r="H70" s="15">
        <f t="shared" si="8"/>
        <v>220800</v>
      </c>
      <c r="I70" s="15"/>
    </row>
    <row r="71" spans="1:9" x14ac:dyDescent="0.3">
      <c r="A71" s="21">
        <v>2</v>
      </c>
      <c r="B71" s="160" t="s">
        <v>191</v>
      </c>
      <c r="C71" s="161"/>
      <c r="D71" s="22">
        <v>188000</v>
      </c>
      <c r="E71" s="23"/>
      <c r="F71" s="15">
        <f t="shared" si="7"/>
        <v>37600</v>
      </c>
      <c r="G71" s="15"/>
      <c r="H71" s="15">
        <f t="shared" si="8"/>
        <v>225600</v>
      </c>
      <c r="I71" s="15"/>
    </row>
    <row r="72" spans="1:9" x14ac:dyDescent="0.3">
      <c r="A72" s="21">
        <v>3</v>
      </c>
      <c r="B72" s="160" t="s">
        <v>192</v>
      </c>
      <c r="C72" s="161"/>
      <c r="D72" s="22">
        <v>200608</v>
      </c>
      <c r="E72" s="23"/>
      <c r="F72" s="26">
        <f t="shared" si="7"/>
        <v>40121.599999999999</v>
      </c>
      <c r="G72" s="26"/>
      <c r="H72" s="26">
        <f t="shared" si="8"/>
        <v>240729.60000000001</v>
      </c>
      <c r="I72" s="15"/>
    </row>
    <row r="73" spans="1:9" x14ac:dyDescent="0.3">
      <c r="A73" s="21">
        <v>4</v>
      </c>
      <c r="B73" s="160" t="s">
        <v>189</v>
      </c>
      <c r="C73" s="161"/>
      <c r="D73" s="22">
        <v>242667</v>
      </c>
      <c r="E73" s="23"/>
      <c r="F73" s="26">
        <f t="shared" si="7"/>
        <v>48533.4</v>
      </c>
      <c r="G73" s="26"/>
      <c r="H73" s="26">
        <f t="shared" si="8"/>
        <v>291200.40000000002</v>
      </c>
      <c r="I73" s="15"/>
    </row>
    <row r="74" spans="1:9" x14ac:dyDescent="0.3">
      <c r="A74" s="21">
        <v>5</v>
      </c>
      <c r="B74" s="160" t="s">
        <v>190</v>
      </c>
      <c r="C74" s="161"/>
      <c r="D74" s="22">
        <v>320000</v>
      </c>
      <c r="E74" s="23"/>
      <c r="F74" s="11">
        <v>0</v>
      </c>
      <c r="G74" s="11"/>
      <c r="H74" s="11">
        <f t="shared" ref="H74:H95" si="9">D74+F74</f>
        <v>320000</v>
      </c>
      <c r="I74" s="15"/>
    </row>
    <row r="75" spans="1:9" x14ac:dyDescent="0.3">
      <c r="A75" s="24" t="s">
        <v>33</v>
      </c>
      <c r="B75" s="167"/>
      <c r="C75" s="168"/>
      <c r="D75" s="25"/>
      <c r="E75" s="23"/>
      <c r="F75" s="15"/>
      <c r="G75" s="15"/>
      <c r="H75" s="15"/>
      <c r="I75" s="15"/>
    </row>
    <row r="76" spans="1:9" x14ac:dyDescent="0.3">
      <c r="A76" s="21">
        <v>1</v>
      </c>
      <c r="B76" s="160" t="s">
        <v>192</v>
      </c>
      <c r="C76" s="161"/>
      <c r="D76" s="22">
        <v>166250</v>
      </c>
      <c r="E76" s="23"/>
      <c r="F76" s="15">
        <f t="shared" ref="F76:F95" si="10">D76*20/100</f>
        <v>33250</v>
      </c>
      <c r="G76" s="15"/>
      <c r="H76" s="15">
        <f t="shared" si="9"/>
        <v>199500</v>
      </c>
      <c r="I76" s="15"/>
    </row>
    <row r="77" spans="1:9" x14ac:dyDescent="0.3">
      <c r="A77" s="21">
        <v>2</v>
      </c>
      <c r="B77" s="160" t="s">
        <v>189</v>
      </c>
      <c r="C77" s="161"/>
      <c r="D77" s="22">
        <v>192000</v>
      </c>
      <c r="E77" s="23"/>
      <c r="F77" s="15">
        <f t="shared" ref="F77:F78" si="11">D77*20/100</f>
        <v>38400</v>
      </c>
      <c r="G77" s="15"/>
      <c r="H77" s="15">
        <f t="shared" ref="H77:H78" si="12">D77+F77</f>
        <v>230400</v>
      </c>
      <c r="I77" s="15"/>
    </row>
    <row r="78" spans="1:9" x14ac:dyDescent="0.3">
      <c r="A78" s="21">
        <v>3</v>
      </c>
      <c r="B78" s="160" t="s">
        <v>190</v>
      </c>
      <c r="C78" s="161"/>
      <c r="D78" s="22">
        <v>252000</v>
      </c>
      <c r="E78" s="23"/>
      <c r="F78" s="11">
        <f t="shared" si="11"/>
        <v>50400</v>
      </c>
      <c r="G78" s="11"/>
      <c r="H78" s="11">
        <f t="shared" si="12"/>
        <v>302400</v>
      </c>
      <c r="I78" s="15"/>
    </row>
    <row r="79" spans="1:9" x14ac:dyDescent="0.3">
      <c r="A79" s="24" t="s">
        <v>75</v>
      </c>
      <c r="B79" s="167"/>
      <c r="C79" s="168"/>
      <c r="D79" s="25"/>
      <c r="E79" s="23"/>
      <c r="F79" s="11"/>
      <c r="G79" s="11"/>
      <c r="H79" s="11"/>
      <c r="I79" s="15"/>
    </row>
    <row r="80" spans="1:9" x14ac:dyDescent="0.3">
      <c r="A80" s="21">
        <v>1</v>
      </c>
      <c r="B80" s="160" t="s">
        <v>189</v>
      </c>
      <c r="C80" s="161"/>
      <c r="D80" s="22">
        <v>63333</v>
      </c>
      <c r="E80" s="23"/>
      <c r="F80" s="27">
        <f t="shared" si="10"/>
        <v>12666.6</v>
      </c>
      <c r="G80" s="27"/>
      <c r="H80" s="27">
        <f t="shared" si="9"/>
        <v>75999.600000000006</v>
      </c>
      <c r="I80" s="15"/>
    </row>
    <row r="81" spans="1:9" x14ac:dyDescent="0.3">
      <c r="A81" s="24" t="s">
        <v>76</v>
      </c>
      <c r="B81" s="167"/>
      <c r="C81" s="168"/>
      <c r="D81" s="25"/>
      <c r="E81" s="23"/>
      <c r="F81" s="11"/>
      <c r="G81" s="11"/>
      <c r="H81" s="11"/>
      <c r="I81" s="15"/>
    </row>
    <row r="82" spans="1:9" x14ac:dyDescent="0.3">
      <c r="A82" s="21">
        <v>1</v>
      </c>
      <c r="B82" s="160" t="s">
        <v>193</v>
      </c>
      <c r="C82" s="161"/>
      <c r="D82" s="22">
        <v>158250</v>
      </c>
      <c r="E82" s="23"/>
      <c r="F82" s="11">
        <f t="shared" si="10"/>
        <v>31650</v>
      </c>
      <c r="G82" s="11"/>
      <c r="H82" s="11">
        <f t="shared" si="9"/>
        <v>189900</v>
      </c>
      <c r="I82" s="15"/>
    </row>
    <row r="83" spans="1:9" x14ac:dyDescent="0.3">
      <c r="A83" s="21">
        <v>2</v>
      </c>
      <c r="B83" s="160" t="s">
        <v>189</v>
      </c>
      <c r="C83" s="161"/>
      <c r="D83" s="22">
        <v>200000</v>
      </c>
      <c r="E83" s="23"/>
      <c r="F83" s="11">
        <f t="shared" ref="F83" si="13">D83*20/100</f>
        <v>40000</v>
      </c>
      <c r="G83" s="11"/>
      <c r="H83" s="11">
        <f t="shared" ref="H83:H84" si="14">D83+F83</f>
        <v>240000</v>
      </c>
      <c r="I83" s="15"/>
    </row>
    <row r="84" spans="1:9" x14ac:dyDescent="0.3">
      <c r="A84" s="21">
        <v>3</v>
      </c>
      <c r="B84" s="160" t="s">
        <v>190</v>
      </c>
      <c r="C84" s="161"/>
      <c r="D84" s="22">
        <v>315000</v>
      </c>
      <c r="E84" s="23"/>
      <c r="F84" s="11">
        <v>0</v>
      </c>
      <c r="G84" s="11"/>
      <c r="H84" s="11">
        <f t="shared" si="14"/>
        <v>315000</v>
      </c>
      <c r="I84" s="15"/>
    </row>
    <row r="85" spans="1:9" x14ac:dyDescent="0.3">
      <c r="A85" s="24" t="s">
        <v>77</v>
      </c>
      <c r="B85" s="167"/>
      <c r="C85" s="168"/>
      <c r="D85" s="25"/>
      <c r="E85" s="23"/>
      <c r="F85" s="11"/>
      <c r="G85" s="11"/>
      <c r="H85" s="11"/>
      <c r="I85" s="15"/>
    </row>
    <row r="86" spans="1:9" x14ac:dyDescent="0.3">
      <c r="A86" s="21">
        <v>1</v>
      </c>
      <c r="B86" s="160" t="s">
        <v>189</v>
      </c>
      <c r="C86" s="161"/>
      <c r="D86" s="22">
        <v>74167</v>
      </c>
      <c r="E86" s="23"/>
      <c r="F86" s="27">
        <f t="shared" si="10"/>
        <v>14833.4</v>
      </c>
      <c r="G86" s="27"/>
      <c r="H86" s="27">
        <f t="shared" si="9"/>
        <v>89000.4</v>
      </c>
      <c r="I86" s="15"/>
    </row>
    <row r="87" spans="1:9" x14ac:dyDescent="0.3">
      <c r="A87" s="21">
        <v>2</v>
      </c>
      <c r="B87" s="160" t="s">
        <v>190</v>
      </c>
      <c r="C87" s="161"/>
      <c r="D87" s="22">
        <v>100000</v>
      </c>
      <c r="E87" s="23"/>
      <c r="F87" s="11">
        <v>0</v>
      </c>
      <c r="G87" s="11"/>
      <c r="H87" s="11">
        <f t="shared" ref="H87" si="15">D87+F87</f>
        <v>100000</v>
      </c>
      <c r="I87" s="15"/>
    </row>
    <row r="88" spans="1:9" x14ac:dyDescent="0.3">
      <c r="A88" s="24" t="s">
        <v>78</v>
      </c>
      <c r="B88" s="167"/>
      <c r="C88" s="168"/>
      <c r="D88" s="25"/>
      <c r="E88" s="23"/>
      <c r="F88" s="11"/>
      <c r="G88" s="11"/>
      <c r="H88" s="11"/>
      <c r="I88" s="15"/>
    </row>
    <row r="89" spans="1:9" x14ac:dyDescent="0.3">
      <c r="A89" s="21">
        <v>1</v>
      </c>
      <c r="B89" s="160" t="s">
        <v>189</v>
      </c>
      <c r="C89" s="161"/>
      <c r="D89" s="22">
        <v>103833</v>
      </c>
      <c r="E89" s="23"/>
      <c r="F89" s="27">
        <f t="shared" si="10"/>
        <v>20766.599999999999</v>
      </c>
      <c r="G89" s="27"/>
      <c r="H89" s="27">
        <f t="shared" si="9"/>
        <v>124599.6</v>
      </c>
      <c r="I89" s="15"/>
    </row>
    <row r="90" spans="1:9" x14ac:dyDescent="0.3">
      <c r="A90" s="21">
        <v>2</v>
      </c>
      <c r="B90" s="160" t="s">
        <v>190</v>
      </c>
      <c r="C90" s="161"/>
      <c r="D90" s="22">
        <v>140000</v>
      </c>
      <c r="E90" s="23"/>
      <c r="F90" s="11">
        <v>0</v>
      </c>
      <c r="G90" s="11"/>
      <c r="H90" s="11">
        <f t="shared" ref="H90" si="16">D90+F90</f>
        <v>140000</v>
      </c>
      <c r="I90" s="15"/>
    </row>
    <row r="91" spans="1:9" x14ac:dyDescent="0.3">
      <c r="A91" s="16" t="s">
        <v>79</v>
      </c>
      <c r="B91" s="167"/>
      <c r="C91" s="168"/>
      <c r="D91" s="25"/>
      <c r="E91" s="23"/>
      <c r="F91" s="11"/>
      <c r="G91" s="11"/>
      <c r="H91" s="11"/>
      <c r="I91" s="15"/>
    </row>
    <row r="92" spans="1:9" x14ac:dyDescent="0.3">
      <c r="A92" s="21">
        <v>1</v>
      </c>
      <c r="B92" s="160" t="s">
        <v>190</v>
      </c>
      <c r="C92" s="161"/>
      <c r="D92" s="22">
        <v>16000</v>
      </c>
      <c r="E92" s="23"/>
      <c r="F92" s="11">
        <v>0</v>
      </c>
      <c r="G92" s="11"/>
      <c r="H92" s="11">
        <f t="shared" si="9"/>
        <v>16000</v>
      </c>
      <c r="I92" s="15"/>
    </row>
    <row r="93" spans="1:9" x14ac:dyDescent="0.3">
      <c r="A93" s="21">
        <v>2</v>
      </c>
      <c r="B93" s="160" t="s">
        <v>189</v>
      </c>
      <c r="C93" s="161"/>
      <c r="D93" s="22">
        <v>24080</v>
      </c>
      <c r="E93" s="23"/>
      <c r="F93" s="11">
        <f t="shared" ref="F93" si="17">D93*20/100</f>
        <v>4816</v>
      </c>
      <c r="G93" s="11"/>
      <c r="H93" s="11">
        <f t="shared" ref="H93" si="18">D93+F93</f>
        <v>28896</v>
      </c>
      <c r="I93" s="15"/>
    </row>
    <row r="94" spans="1:9" x14ac:dyDescent="0.3">
      <c r="A94" s="24" t="s">
        <v>80</v>
      </c>
      <c r="B94" s="169"/>
      <c r="C94" s="170"/>
      <c r="D94" s="25"/>
      <c r="E94" s="23"/>
      <c r="F94" s="11"/>
      <c r="G94" s="11"/>
      <c r="H94" s="11"/>
      <c r="I94" s="15"/>
    </row>
    <row r="95" spans="1:9" x14ac:dyDescent="0.3">
      <c r="A95" s="21">
        <v>1</v>
      </c>
      <c r="B95" s="160" t="s">
        <v>189</v>
      </c>
      <c r="C95" s="161"/>
      <c r="D95" s="22">
        <v>7919</v>
      </c>
      <c r="E95" s="23"/>
      <c r="F95" s="27">
        <f t="shared" si="10"/>
        <v>1583.8</v>
      </c>
      <c r="G95" s="27"/>
      <c r="H95" s="27">
        <f t="shared" si="9"/>
        <v>9502.7999999999993</v>
      </c>
      <c r="I95" s="15"/>
    </row>
    <row r="96" spans="1:9" x14ac:dyDescent="0.3">
      <c r="A96" s="21">
        <v>2</v>
      </c>
      <c r="B96" s="160" t="s">
        <v>190</v>
      </c>
      <c r="C96" s="161"/>
      <c r="D96" s="22">
        <v>10920</v>
      </c>
      <c r="E96" s="23"/>
      <c r="F96" s="11">
        <v>0</v>
      </c>
      <c r="G96" s="11"/>
      <c r="H96" s="11">
        <f t="shared" ref="H96:H101" si="19">D96+F96</f>
        <v>10920</v>
      </c>
      <c r="I96" s="15"/>
    </row>
    <row r="97" spans="1:9" x14ac:dyDescent="0.3">
      <c r="A97" s="24" t="s">
        <v>81</v>
      </c>
      <c r="B97" s="167"/>
      <c r="C97" s="168"/>
      <c r="D97" s="25"/>
      <c r="E97" s="23"/>
      <c r="F97" s="11"/>
      <c r="G97" s="11"/>
      <c r="H97" s="11"/>
      <c r="I97" s="15"/>
    </row>
    <row r="98" spans="1:9" x14ac:dyDescent="0.3">
      <c r="A98" s="21">
        <v>1</v>
      </c>
      <c r="B98" s="160" t="s">
        <v>189</v>
      </c>
      <c r="C98" s="161"/>
      <c r="D98" s="22">
        <v>73497</v>
      </c>
      <c r="E98" s="23"/>
      <c r="F98" s="27">
        <f t="shared" ref="F98:F101" si="20">D98*20/100</f>
        <v>14699.4</v>
      </c>
      <c r="G98" s="27"/>
      <c r="H98" s="27">
        <f t="shared" si="19"/>
        <v>88196.4</v>
      </c>
      <c r="I98" s="15"/>
    </row>
    <row r="99" spans="1:9" x14ac:dyDescent="0.3">
      <c r="A99" s="21">
        <v>2</v>
      </c>
      <c r="B99" s="160" t="s">
        <v>190</v>
      </c>
      <c r="C99" s="161"/>
      <c r="D99" s="22">
        <v>78200</v>
      </c>
      <c r="E99" s="23"/>
      <c r="F99" s="11">
        <v>0</v>
      </c>
      <c r="G99" s="11"/>
      <c r="H99" s="11">
        <f t="shared" ref="H99" si="21">D99+F99</f>
        <v>78200</v>
      </c>
      <c r="I99" s="15"/>
    </row>
    <row r="100" spans="1:9" x14ac:dyDescent="0.3">
      <c r="A100" s="24" t="s">
        <v>82</v>
      </c>
      <c r="B100" s="167"/>
      <c r="C100" s="168"/>
      <c r="D100" s="25"/>
      <c r="E100" s="23"/>
      <c r="F100" s="11"/>
      <c r="G100" s="11"/>
      <c r="H100" s="11"/>
      <c r="I100" s="15"/>
    </row>
    <row r="101" spans="1:9" x14ac:dyDescent="0.3">
      <c r="A101" s="21">
        <v>1</v>
      </c>
      <c r="B101" s="160" t="s">
        <v>192</v>
      </c>
      <c r="C101" s="161"/>
      <c r="D101" s="22">
        <v>60167</v>
      </c>
      <c r="E101" s="23"/>
      <c r="F101" s="27">
        <f t="shared" si="20"/>
        <v>12033.4</v>
      </c>
      <c r="G101" s="27"/>
      <c r="H101" s="27">
        <f t="shared" si="19"/>
        <v>72200.399999999994</v>
      </c>
      <c r="I101" s="15"/>
    </row>
    <row r="102" spans="1:9" x14ac:dyDescent="0.3">
      <c r="A102" s="21">
        <v>2</v>
      </c>
      <c r="B102" s="160" t="s">
        <v>189</v>
      </c>
      <c r="C102" s="161"/>
      <c r="D102" s="22">
        <v>69500</v>
      </c>
      <c r="E102" s="23"/>
      <c r="F102" s="11">
        <f t="shared" ref="F102" si="22">D102*20/100</f>
        <v>13900</v>
      </c>
      <c r="G102" s="11"/>
      <c r="H102" s="11">
        <f t="shared" ref="H102:H103" si="23">D102+F102</f>
        <v>83400</v>
      </c>
      <c r="I102" s="15"/>
    </row>
    <row r="103" spans="1:9" x14ac:dyDescent="0.3">
      <c r="A103" s="21">
        <v>3</v>
      </c>
      <c r="B103" s="160" t="s">
        <v>190</v>
      </c>
      <c r="C103" s="161"/>
      <c r="D103" s="22">
        <v>90000</v>
      </c>
      <c r="E103" s="23"/>
      <c r="F103" s="11">
        <v>0</v>
      </c>
      <c r="G103" s="11"/>
      <c r="H103" s="11">
        <f t="shared" si="23"/>
        <v>90000</v>
      </c>
      <c r="I103" s="15"/>
    </row>
    <row r="104" spans="1:9" x14ac:dyDescent="0.3">
      <c r="A104" s="24" t="s">
        <v>83</v>
      </c>
      <c r="B104" s="167"/>
      <c r="C104" s="168"/>
      <c r="D104" s="25"/>
      <c r="E104" s="23"/>
      <c r="F104" s="11"/>
      <c r="G104" s="11"/>
      <c r="H104" s="11"/>
      <c r="I104" s="15"/>
    </row>
    <row r="105" spans="1:9" x14ac:dyDescent="0.3">
      <c r="A105" s="21">
        <v>1</v>
      </c>
      <c r="B105" s="160" t="s">
        <v>189</v>
      </c>
      <c r="C105" s="161"/>
      <c r="D105" s="22">
        <v>156233</v>
      </c>
      <c r="E105" s="23"/>
      <c r="F105" s="27">
        <f t="shared" ref="F105:F119" si="24">D105*20/100</f>
        <v>31246.6</v>
      </c>
      <c r="G105" s="27"/>
      <c r="H105" s="27">
        <f t="shared" ref="H105:H119" si="25">D105+F105</f>
        <v>187479.6</v>
      </c>
      <c r="I105" s="15"/>
    </row>
    <row r="106" spans="1:9" x14ac:dyDescent="0.3">
      <c r="A106" s="24" t="s">
        <v>84</v>
      </c>
      <c r="B106" s="167"/>
      <c r="C106" s="168"/>
      <c r="D106" s="25"/>
      <c r="E106" s="23"/>
      <c r="F106" s="11"/>
      <c r="G106" s="11"/>
      <c r="H106" s="11"/>
      <c r="I106" s="15"/>
    </row>
    <row r="107" spans="1:9" x14ac:dyDescent="0.3">
      <c r="A107" s="21">
        <v>1</v>
      </c>
      <c r="B107" s="160" t="s">
        <v>189</v>
      </c>
      <c r="C107" s="161"/>
      <c r="D107" s="22">
        <v>75000</v>
      </c>
      <c r="E107" s="23"/>
      <c r="F107" s="11">
        <f t="shared" si="24"/>
        <v>15000</v>
      </c>
      <c r="G107" s="11"/>
      <c r="H107" s="11">
        <f t="shared" si="25"/>
        <v>90000</v>
      </c>
      <c r="I107" s="15"/>
    </row>
    <row r="108" spans="1:9" x14ac:dyDescent="0.3">
      <c r="A108" s="21">
        <v>2</v>
      </c>
      <c r="B108" s="160" t="s">
        <v>190</v>
      </c>
      <c r="C108" s="161"/>
      <c r="D108" s="22">
        <v>88000</v>
      </c>
      <c r="E108" s="23"/>
      <c r="F108" s="11">
        <v>0</v>
      </c>
      <c r="G108" s="11"/>
      <c r="H108" s="11">
        <f t="shared" ref="H108" si="26">D108+F108</f>
        <v>88000</v>
      </c>
      <c r="I108" s="15"/>
    </row>
    <row r="109" spans="1:9" x14ac:dyDescent="0.3">
      <c r="A109" s="24" t="s">
        <v>85</v>
      </c>
      <c r="B109" s="167"/>
      <c r="C109" s="168"/>
      <c r="D109" s="25"/>
      <c r="E109" s="23"/>
      <c r="F109" s="11"/>
      <c r="G109" s="11"/>
      <c r="H109" s="11"/>
      <c r="I109" s="15"/>
    </row>
    <row r="110" spans="1:9" x14ac:dyDescent="0.3">
      <c r="A110" s="21">
        <v>1</v>
      </c>
      <c r="B110" s="160" t="s">
        <v>194</v>
      </c>
      <c r="C110" s="161"/>
      <c r="D110" s="22">
        <v>139500</v>
      </c>
      <c r="E110" s="23"/>
      <c r="F110" s="11">
        <f t="shared" si="24"/>
        <v>27900</v>
      </c>
      <c r="G110" s="11"/>
      <c r="H110" s="11">
        <f t="shared" si="25"/>
        <v>167400</v>
      </c>
      <c r="I110" s="15"/>
    </row>
    <row r="111" spans="1:9" x14ac:dyDescent="0.3">
      <c r="A111" s="21">
        <v>2</v>
      </c>
      <c r="B111" s="160" t="s">
        <v>189</v>
      </c>
      <c r="C111" s="161"/>
      <c r="D111" s="22">
        <v>240000</v>
      </c>
      <c r="E111" s="23"/>
      <c r="F111" s="11">
        <f t="shared" ref="F111" si="27">D111*20/100</f>
        <v>48000</v>
      </c>
      <c r="G111" s="11"/>
      <c r="H111" s="11">
        <f t="shared" ref="H111:H112" si="28">D111+F111</f>
        <v>288000</v>
      </c>
      <c r="I111" s="15"/>
    </row>
    <row r="112" spans="1:9" x14ac:dyDescent="0.3">
      <c r="A112" s="21">
        <v>3</v>
      </c>
      <c r="B112" s="160" t="s">
        <v>190</v>
      </c>
      <c r="C112" s="161"/>
      <c r="D112" s="22">
        <v>360000</v>
      </c>
      <c r="E112" s="23"/>
      <c r="F112" s="11">
        <v>0</v>
      </c>
      <c r="G112" s="11"/>
      <c r="H112" s="11">
        <f t="shared" si="28"/>
        <v>360000</v>
      </c>
      <c r="I112" s="15"/>
    </row>
    <row r="113" spans="1:9" x14ac:dyDescent="0.3">
      <c r="A113" s="24" t="s">
        <v>86</v>
      </c>
      <c r="B113" s="167"/>
      <c r="C113" s="168"/>
      <c r="D113" s="25"/>
      <c r="E113" s="23"/>
      <c r="F113" s="11"/>
      <c r="G113" s="11"/>
      <c r="H113" s="11"/>
      <c r="I113" s="15"/>
    </row>
    <row r="114" spans="1:9" x14ac:dyDescent="0.3">
      <c r="A114" s="21">
        <v>1</v>
      </c>
      <c r="B114" s="160" t="s">
        <v>195</v>
      </c>
      <c r="C114" s="161"/>
      <c r="D114" s="22">
        <v>40125000</v>
      </c>
      <c r="E114" s="23"/>
      <c r="F114" s="11">
        <f t="shared" si="24"/>
        <v>8025000</v>
      </c>
      <c r="G114" s="11"/>
      <c r="H114" s="11">
        <f t="shared" si="25"/>
        <v>48150000</v>
      </c>
      <c r="I114" s="15"/>
    </row>
    <row r="115" spans="1:9" x14ac:dyDescent="0.3">
      <c r="A115" s="24" t="s">
        <v>87</v>
      </c>
      <c r="B115" s="167"/>
      <c r="C115" s="168"/>
      <c r="D115" s="25"/>
      <c r="E115" s="23"/>
      <c r="F115" s="11"/>
      <c r="G115" s="11"/>
      <c r="H115" s="11"/>
      <c r="I115" s="15"/>
    </row>
    <row r="116" spans="1:9" x14ac:dyDescent="0.3">
      <c r="A116" s="21">
        <v>1</v>
      </c>
      <c r="B116" s="160" t="s">
        <v>195</v>
      </c>
      <c r="C116" s="161"/>
      <c r="D116" s="22">
        <v>18900000</v>
      </c>
      <c r="E116" s="23"/>
      <c r="F116" s="11">
        <f t="shared" si="24"/>
        <v>3780000</v>
      </c>
      <c r="G116" s="11"/>
      <c r="H116" s="11">
        <f t="shared" si="25"/>
        <v>22680000</v>
      </c>
      <c r="I116" s="15"/>
    </row>
    <row r="117" spans="1:9" x14ac:dyDescent="0.3">
      <c r="A117" s="24" t="s">
        <v>88</v>
      </c>
      <c r="B117" s="167"/>
      <c r="C117" s="168"/>
      <c r="D117" s="25"/>
      <c r="E117" s="23"/>
      <c r="F117" s="11"/>
      <c r="G117" s="11"/>
      <c r="H117" s="11"/>
      <c r="I117" s="15"/>
    </row>
    <row r="118" spans="1:9" x14ac:dyDescent="0.3">
      <c r="A118" s="21">
        <v>1</v>
      </c>
      <c r="B118" s="160" t="s">
        <v>196</v>
      </c>
      <c r="C118" s="161"/>
      <c r="D118" s="22">
        <v>25500000</v>
      </c>
      <c r="E118" s="23"/>
      <c r="F118" s="11">
        <f t="shared" si="24"/>
        <v>5100000</v>
      </c>
      <c r="G118" s="11"/>
      <c r="H118" s="11">
        <f t="shared" si="25"/>
        <v>30600000</v>
      </c>
      <c r="I118" s="15"/>
    </row>
    <row r="119" spans="1:9" x14ac:dyDescent="0.3">
      <c r="A119" s="21">
        <v>2</v>
      </c>
      <c r="B119" s="160" t="s">
        <v>195</v>
      </c>
      <c r="C119" s="161"/>
      <c r="D119" s="22">
        <v>39625000</v>
      </c>
      <c r="E119" s="23"/>
      <c r="F119" s="11">
        <f t="shared" si="24"/>
        <v>7925000</v>
      </c>
      <c r="G119" s="11"/>
      <c r="H119" s="11">
        <f t="shared" si="25"/>
        <v>47550000</v>
      </c>
      <c r="I119" s="15"/>
    </row>
    <row r="120" spans="1:9" x14ac:dyDescent="0.3">
      <c r="A120" s="24" t="s">
        <v>89</v>
      </c>
      <c r="B120" s="156"/>
      <c r="C120" s="157"/>
      <c r="D120" s="25"/>
      <c r="E120" s="23"/>
      <c r="F120" s="11"/>
      <c r="G120" s="11"/>
      <c r="H120" s="11"/>
      <c r="I120" s="15"/>
    </row>
    <row r="121" spans="1:9" x14ac:dyDescent="0.3">
      <c r="A121" s="21">
        <v>1</v>
      </c>
      <c r="B121" s="160" t="s">
        <v>193</v>
      </c>
      <c r="C121" s="161"/>
      <c r="D121" s="22">
        <v>309250</v>
      </c>
      <c r="E121" s="23"/>
      <c r="F121" s="11">
        <f t="shared" ref="F121:F145" si="29">D121*20/100</f>
        <v>61850</v>
      </c>
      <c r="G121" s="11"/>
      <c r="H121" s="11">
        <f t="shared" ref="H121:H145" si="30">D121+F121</f>
        <v>371100</v>
      </c>
      <c r="I121" s="15"/>
    </row>
    <row r="122" spans="1:9" x14ac:dyDescent="0.3">
      <c r="A122" s="21">
        <v>2</v>
      </c>
      <c r="B122" s="160" t="s">
        <v>190</v>
      </c>
      <c r="C122" s="161"/>
      <c r="D122" s="22">
        <v>420000</v>
      </c>
      <c r="E122" s="23"/>
      <c r="F122" s="11">
        <v>0</v>
      </c>
      <c r="G122" s="11"/>
      <c r="H122" s="11">
        <f t="shared" si="30"/>
        <v>420000</v>
      </c>
      <c r="I122" s="15"/>
    </row>
    <row r="123" spans="1:9" x14ac:dyDescent="0.3">
      <c r="A123" s="24" t="s">
        <v>90</v>
      </c>
      <c r="B123" s="156"/>
      <c r="C123" s="157"/>
      <c r="D123" s="25"/>
      <c r="E123" s="23"/>
      <c r="F123" s="11"/>
      <c r="G123" s="11"/>
      <c r="H123" s="11"/>
      <c r="I123" s="15"/>
    </row>
    <row r="124" spans="1:9" x14ac:dyDescent="0.3">
      <c r="A124" s="21">
        <v>1</v>
      </c>
      <c r="B124" s="160" t="s">
        <v>193</v>
      </c>
      <c r="C124" s="161"/>
      <c r="D124" s="22">
        <v>121600</v>
      </c>
      <c r="E124" s="23"/>
      <c r="F124" s="11">
        <f t="shared" si="29"/>
        <v>24320</v>
      </c>
      <c r="G124" s="11"/>
      <c r="H124" s="11">
        <f t="shared" si="30"/>
        <v>145920</v>
      </c>
      <c r="I124" s="15"/>
    </row>
    <row r="125" spans="1:9" x14ac:dyDescent="0.3">
      <c r="A125" s="21">
        <v>2</v>
      </c>
      <c r="B125" s="160" t="s">
        <v>190</v>
      </c>
      <c r="C125" s="161"/>
      <c r="D125" s="22">
        <v>155000</v>
      </c>
      <c r="E125" s="23"/>
      <c r="F125" s="11">
        <v>0</v>
      </c>
      <c r="G125" s="11"/>
      <c r="H125" s="11">
        <f t="shared" si="30"/>
        <v>155000</v>
      </c>
      <c r="I125" s="15"/>
    </row>
    <row r="126" spans="1:9" x14ac:dyDescent="0.3">
      <c r="A126" s="24" t="s">
        <v>91</v>
      </c>
      <c r="B126" s="156"/>
      <c r="C126" s="157"/>
      <c r="D126" s="25"/>
      <c r="E126" s="23"/>
      <c r="F126" s="11"/>
      <c r="G126" s="11"/>
      <c r="H126" s="11"/>
      <c r="I126" s="15"/>
    </row>
    <row r="127" spans="1:9" x14ac:dyDescent="0.3">
      <c r="A127" s="21">
        <v>1</v>
      </c>
      <c r="B127" s="160" t="s">
        <v>188</v>
      </c>
      <c r="C127" s="161"/>
      <c r="D127" s="22">
        <v>575000</v>
      </c>
      <c r="E127" s="23"/>
      <c r="F127" s="11">
        <f t="shared" si="29"/>
        <v>115000</v>
      </c>
      <c r="G127" s="11"/>
      <c r="H127" s="11">
        <f t="shared" si="30"/>
        <v>690000</v>
      </c>
      <c r="I127" s="15"/>
    </row>
    <row r="128" spans="1:9" x14ac:dyDescent="0.3">
      <c r="A128" s="21">
        <v>2</v>
      </c>
      <c r="B128" s="160" t="s">
        <v>190</v>
      </c>
      <c r="C128" s="161"/>
      <c r="D128" s="22">
        <v>1075000</v>
      </c>
      <c r="E128" s="23"/>
      <c r="F128" s="11">
        <v>0</v>
      </c>
      <c r="G128" s="11"/>
      <c r="H128" s="11">
        <f t="shared" si="30"/>
        <v>1075000</v>
      </c>
      <c r="I128" s="15"/>
    </row>
    <row r="129" spans="1:9" x14ac:dyDescent="0.3">
      <c r="A129" s="21">
        <v>3</v>
      </c>
      <c r="B129" s="160" t="s">
        <v>189</v>
      </c>
      <c r="C129" s="161"/>
      <c r="D129" s="22">
        <v>1239167</v>
      </c>
      <c r="E129" s="23"/>
      <c r="F129" s="27">
        <f t="shared" si="29"/>
        <v>247833.4</v>
      </c>
      <c r="G129" s="27"/>
      <c r="H129" s="27">
        <f t="shared" si="30"/>
        <v>1487000.4</v>
      </c>
      <c r="I129" s="15"/>
    </row>
    <row r="130" spans="1:9" x14ac:dyDescent="0.3">
      <c r="A130" s="24" t="s">
        <v>92</v>
      </c>
      <c r="B130" s="156"/>
      <c r="C130" s="157"/>
      <c r="D130" s="25"/>
      <c r="E130" s="23"/>
      <c r="F130" s="11"/>
      <c r="G130" s="11"/>
      <c r="H130" s="11"/>
      <c r="I130" s="15"/>
    </row>
    <row r="131" spans="1:9" x14ac:dyDescent="0.3">
      <c r="A131" s="21">
        <v>1</v>
      </c>
      <c r="B131" s="160" t="s">
        <v>197</v>
      </c>
      <c r="C131" s="161"/>
      <c r="D131" s="22">
        <v>240000</v>
      </c>
      <c r="E131" s="23"/>
      <c r="F131" s="11">
        <v>0</v>
      </c>
      <c r="G131" s="11"/>
      <c r="H131" s="11">
        <f t="shared" si="30"/>
        <v>240000</v>
      </c>
      <c r="I131" s="15"/>
    </row>
    <row r="132" spans="1:9" x14ac:dyDescent="0.3">
      <c r="A132" s="21">
        <v>2</v>
      </c>
      <c r="B132" s="160" t="s">
        <v>198</v>
      </c>
      <c r="C132" s="161"/>
      <c r="D132" s="22">
        <v>260000</v>
      </c>
      <c r="E132" s="23"/>
      <c r="F132" s="11">
        <f t="shared" si="29"/>
        <v>52000</v>
      </c>
      <c r="G132" s="11"/>
      <c r="H132" s="11">
        <f t="shared" si="30"/>
        <v>312000</v>
      </c>
      <c r="I132" s="15"/>
    </row>
    <row r="133" spans="1:9" x14ac:dyDescent="0.3">
      <c r="A133" s="24" t="s">
        <v>93</v>
      </c>
      <c r="B133" s="156"/>
      <c r="C133" s="157"/>
      <c r="D133" s="25"/>
      <c r="E133" s="23"/>
      <c r="F133" s="11"/>
      <c r="G133" s="11"/>
      <c r="H133" s="11"/>
      <c r="I133" s="15"/>
    </row>
    <row r="134" spans="1:9" x14ac:dyDescent="0.3">
      <c r="A134" s="21">
        <v>1</v>
      </c>
      <c r="B134" s="160" t="s">
        <v>198</v>
      </c>
      <c r="C134" s="161"/>
      <c r="D134" s="22">
        <v>200000</v>
      </c>
      <c r="E134" s="23"/>
      <c r="F134" s="11">
        <f t="shared" si="29"/>
        <v>40000</v>
      </c>
      <c r="G134" s="11"/>
      <c r="H134" s="11">
        <f t="shared" si="30"/>
        <v>240000</v>
      </c>
      <c r="I134" s="15"/>
    </row>
    <row r="135" spans="1:9" x14ac:dyDescent="0.3">
      <c r="A135" s="21">
        <v>2</v>
      </c>
      <c r="B135" s="160" t="s">
        <v>197</v>
      </c>
      <c r="C135" s="161"/>
      <c r="D135" s="22">
        <v>320000</v>
      </c>
      <c r="E135" s="23"/>
      <c r="F135" s="11">
        <v>0</v>
      </c>
      <c r="G135" s="11"/>
      <c r="H135" s="11">
        <f t="shared" si="30"/>
        <v>320000</v>
      </c>
      <c r="I135" s="15"/>
    </row>
    <row r="136" spans="1:9" x14ac:dyDescent="0.3">
      <c r="A136" s="24" t="s">
        <v>94</v>
      </c>
      <c r="B136" s="156"/>
      <c r="C136" s="157"/>
      <c r="D136" s="25"/>
      <c r="E136" s="23"/>
      <c r="F136" s="11"/>
      <c r="G136" s="11"/>
      <c r="H136" s="11"/>
      <c r="I136" s="15"/>
    </row>
    <row r="137" spans="1:9" x14ac:dyDescent="0.3">
      <c r="A137" s="21">
        <v>1</v>
      </c>
      <c r="B137" s="160" t="s">
        <v>194</v>
      </c>
      <c r="C137" s="161"/>
      <c r="D137" s="22">
        <v>416000</v>
      </c>
      <c r="E137" s="23"/>
      <c r="F137" s="11">
        <f t="shared" si="29"/>
        <v>83200</v>
      </c>
      <c r="G137" s="11"/>
      <c r="H137" s="11">
        <f t="shared" si="30"/>
        <v>499200</v>
      </c>
      <c r="I137" s="15"/>
    </row>
    <row r="138" spans="1:9" x14ac:dyDescent="0.3">
      <c r="A138" s="24" t="s">
        <v>95</v>
      </c>
      <c r="B138" s="156"/>
      <c r="C138" s="157"/>
      <c r="D138" s="25"/>
      <c r="E138" s="23"/>
      <c r="F138" s="11"/>
      <c r="G138" s="11"/>
      <c r="H138" s="11"/>
      <c r="I138" s="15"/>
    </row>
    <row r="139" spans="1:9" x14ac:dyDescent="0.3">
      <c r="A139" s="21">
        <v>1</v>
      </c>
      <c r="B139" s="160" t="s">
        <v>194</v>
      </c>
      <c r="C139" s="161"/>
      <c r="D139" s="22">
        <v>200000</v>
      </c>
      <c r="E139" s="23"/>
      <c r="F139" s="11">
        <f t="shared" si="29"/>
        <v>40000</v>
      </c>
      <c r="G139" s="11"/>
      <c r="H139" s="11">
        <f t="shared" si="30"/>
        <v>240000</v>
      </c>
      <c r="I139" s="15"/>
    </row>
    <row r="140" spans="1:9" x14ac:dyDescent="0.3">
      <c r="A140" s="24" t="s">
        <v>96</v>
      </c>
      <c r="B140" s="156"/>
      <c r="C140" s="157"/>
      <c r="D140" s="25"/>
      <c r="E140" s="23"/>
      <c r="F140" s="11"/>
      <c r="G140" s="11"/>
      <c r="H140" s="11"/>
      <c r="I140" s="15"/>
    </row>
    <row r="141" spans="1:9" x14ac:dyDescent="0.3">
      <c r="A141" s="21">
        <v>1</v>
      </c>
      <c r="B141" s="160" t="s">
        <v>199</v>
      </c>
      <c r="C141" s="161"/>
      <c r="D141" s="22">
        <v>483333</v>
      </c>
      <c r="E141" s="23"/>
      <c r="F141" s="27">
        <f t="shared" si="29"/>
        <v>96666.6</v>
      </c>
      <c r="G141" s="27"/>
      <c r="H141" s="27">
        <f t="shared" si="30"/>
        <v>579999.6</v>
      </c>
      <c r="I141" s="15"/>
    </row>
    <row r="142" spans="1:9" x14ac:dyDescent="0.3">
      <c r="A142" s="21">
        <v>2</v>
      </c>
      <c r="B142" s="160" t="s">
        <v>189</v>
      </c>
      <c r="C142" s="161"/>
      <c r="D142" s="22">
        <v>594667</v>
      </c>
      <c r="E142" s="23"/>
      <c r="F142" s="27">
        <f t="shared" si="29"/>
        <v>118933.4</v>
      </c>
      <c r="G142" s="27"/>
      <c r="H142" s="27">
        <f t="shared" si="30"/>
        <v>713600.4</v>
      </c>
      <c r="I142" s="15"/>
    </row>
    <row r="143" spans="1:9" x14ac:dyDescent="0.3">
      <c r="A143" s="21">
        <v>3</v>
      </c>
      <c r="B143" s="160" t="s">
        <v>190</v>
      </c>
      <c r="C143" s="161"/>
      <c r="D143" s="22">
        <v>600000</v>
      </c>
      <c r="E143" s="23"/>
      <c r="F143" s="11">
        <v>0</v>
      </c>
      <c r="G143" s="11"/>
      <c r="H143" s="11">
        <f t="shared" si="30"/>
        <v>600000</v>
      </c>
      <c r="I143" s="15"/>
    </row>
    <row r="144" spans="1:9" x14ac:dyDescent="0.3">
      <c r="A144" s="24" t="s">
        <v>97</v>
      </c>
      <c r="B144" s="156"/>
      <c r="C144" s="157"/>
      <c r="D144" s="25"/>
      <c r="E144" s="23"/>
      <c r="F144" s="11"/>
      <c r="G144" s="11"/>
      <c r="H144" s="11"/>
      <c r="I144" s="15"/>
    </row>
    <row r="145" spans="1:9" x14ac:dyDescent="0.3">
      <c r="A145" s="21">
        <v>1</v>
      </c>
      <c r="B145" s="160" t="s">
        <v>189</v>
      </c>
      <c r="C145" s="161"/>
      <c r="D145" s="22">
        <v>30000</v>
      </c>
      <c r="E145" s="23"/>
      <c r="F145" s="11">
        <f t="shared" si="29"/>
        <v>6000</v>
      </c>
      <c r="G145" s="11"/>
      <c r="H145" s="11">
        <f t="shared" si="30"/>
        <v>36000</v>
      </c>
      <c r="I145" s="15"/>
    </row>
    <row r="146" spans="1:9" x14ac:dyDescent="0.3">
      <c r="A146" s="24" t="s">
        <v>98</v>
      </c>
      <c r="B146" s="156"/>
      <c r="C146" s="157"/>
      <c r="D146" s="25"/>
      <c r="E146" s="23"/>
      <c r="F146" s="11"/>
      <c r="G146" s="11"/>
      <c r="H146" s="11"/>
      <c r="I146" s="15"/>
    </row>
    <row r="147" spans="1:9" x14ac:dyDescent="0.3">
      <c r="A147" s="21">
        <v>1</v>
      </c>
      <c r="B147" s="160" t="s">
        <v>189</v>
      </c>
      <c r="C147" s="161"/>
      <c r="D147" s="22">
        <v>16400</v>
      </c>
      <c r="E147" s="23"/>
      <c r="F147" s="11">
        <f t="shared" ref="F147:F153" si="31">D147*20/100</f>
        <v>3280</v>
      </c>
      <c r="G147" s="11"/>
      <c r="H147" s="11">
        <f t="shared" ref="H147:H153" si="32">D147+F147</f>
        <v>19680</v>
      </c>
      <c r="I147" s="15"/>
    </row>
    <row r="148" spans="1:9" x14ac:dyDescent="0.3">
      <c r="A148" s="21">
        <v>2</v>
      </c>
      <c r="B148" s="160" t="s">
        <v>190</v>
      </c>
      <c r="C148" s="161"/>
      <c r="D148" s="22">
        <v>30000</v>
      </c>
      <c r="E148" s="23"/>
      <c r="F148" s="11">
        <v>0</v>
      </c>
      <c r="G148" s="11"/>
      <c r="H148" s="11">
        <f t="shared" si="32"/>
        <v>30000</v>
      </c>
      <c r="I148" s="15"/>
    </row>
    <row r="149" spans="1:9" x14ac:dyDescent="0.3">
      <c r="A149" s="24" t="s">
        <v>99</v>
      </c>
      <c r="B149" s="156"/>
      <c r="C149" s="157"/>
      <c r="D149" s="25"/>
      <c r="E149" s="23"/>
      <c r="F149" s="11"/>
      <c r="G149" s="11"/>
      <c r="H149" s="11"/>
      <c r="I149" s="15"/>
    </row>
    <row r="150" spans="1:9" x14ac:dyDescent="0.3">
      <c r="A150" s="21">
        <v>1</v>
      </c>
      <c r="B150" s="160" t="s">
        <v>189</v>
      </c>
      <c r="C150" s="161"/>
      <c r="D150" s="22">
        <v>8200</v>
      </c>
      <c r="E150" s="23"/>
      <c r="F150" s="11">
        <f t="shared" si="31"/>
        <v>1640</v>
      </c>
      <c r="G150" s="11"/>
      <c r="H150" s="11">
        <f t="shared" si="32"/>
        <v>9840</v>
      </c>
      <c r="I150" s="15"/>
    </row>
    <row r="151" spans="1:9" x14ac:dyDescent="0.3">
      <c r="A151" s="21">
        <v>2</v>
      </c>
      <c r="B151" s="160" t="s">
        <v>190</v>
      </c>
      <c r="C151" s="161"/>
      <c r="D151" s="22">
        <v>15000</v>
      </c>
      <c r="E151" s="23"/>
      <c r="F151" s="11">
        <v>0</v>
      </c>
      <c r="G151" s="11"/>
      <c r="H151" s="11">
        <f t="shared" si="32"/>
        <v>15000</v>
      </c>
      <c r="I151" s="15"/>
    </row>
    <row r="152" spans="1:9" x14ac:dyDescent="0.3">
      <c r="A152" s="24" t="s">
        <v>100</v>
      </c>
      <c r="B152" s="156"/>
      <c r="C152" s="157"/>
      <c r="D152" s="25"/>
      <c r="E152" s="23"/>
      <c r="F152" s="11"/>
      <c r="G152" s="11"/>
      <c r="H152" s="11"/>
      <c r="I152" s="15"/>
    </row>
    <row r="153" spans="1:9" x14ac:dyDescent="0.3">
      <c r="A153" s="21">
        <v>1</v>
      </c>
      <c r="B153" s="160" t="s">
        <v>198</v>
      </c>
      <c r="C153" s="161"/>
      <c r="D153" s="22">
        <v>95000</v>
      </c>
      <c r="E153" s="23"/>
      <c r="F153" s="11">
        <f t="shared" si="31"/>
        <v>19000</v>
      </c>
      <c r="G153" s="11"/>
      <c r="H153" s="11">
        <f t="shared" si="32"/>
        <v>114000</v>
      </c>
      <c r="I153" s="15"/>
    </row>
    <row r="154" spans="1:9" ht="130.5" customHeight="1" x14ac:dyDescent="0.3">
      <c r="A154" s="171" t="s">
        <v>34</v>
      </c>
      <c r="B154" s="172"/>
      <c r="C154" s="173" t="s">
        <v>218</v>
      </c>
      <c r="D154" s="174"/>
      <c r="E154" s="175"/>
      <c r="F154" s="175"/>
      <c r="G154" s="175"/>
      <c r="H154" s="175"/>
      <c r="I154" s="176"/>
    </row>
    <row r="155" spans="1:9" x14ac:dyDescent="0.3">
      <c r="A155" s="69"/>
      <c r="B155" s="70"/>
      <c r="C155" s="70"/>
      <c r="D155" s="70"/>
      <c r="E155" s="70"/>
      <c r="F155" s="70"/>
      <c r="G155" s="70"/>
      <c r="H155" s="70"/>
      <c r="I155" s="71"/>
    </row>
    <row r="156" spans="1:9" x14ac:dyDescent="0.3">
      <c r="A156" s="51" t="s">
        <v>35</v>
      </c>
      <c r="B156" s="52"/>
      <c r="C156" s="52"/>
      <c r="D156" s="52"/>
      <c r="E156" s="52"/>
      <c r="F156" s="52"/>
      <c r="G156" s="52"/>
      <c r="H156" s="52"/>
      <c r="I156" s="53"/>
    </row>
    <row r="157" spans="1:9" x14ac:dyDescent="0.3">
      <c r="A157" s="46" t="s">
        <v>36</v>
      </c>
      <c r="B157" s="46" t="s">
        <v>37</v>
      </c>
      <c r="C157" s="48" t="s">
        <v>38</v>
      </c>
      <c r="D157" s="49"/>
      <c r="E157" s="49"/>
      <c r="F157" s="49"/>
      <c r="G157" s="49"/>
      <c r="H157" s="49"/>
      <c r="I157" s="50"/>
    </row>
    <row r="158" spans="1:9" ht="108" customHeight="1" x14ac:dyDescent="0.3">
      <c r="A158" s="47"/>
      <c r="B158" s="47"/>
      <c r="C158" s="1" t="s">
        <v>66</v>
      </c>
      <c r="D158" s="1" t="s">
        <v>67</v>
      </c>
      <c r="E158" s="1" t="s">
        <v>68</v>
      </c>
      <c r="F158" s="1" t="s">
        <v>69</v>
      </c>
      <c r="G158" s="1" t="s">
        <v>70</v>
      </c>
      <c r="H158" s="1" t="s">
        <v>71</v>
      </c>
      <c r="I158" s="1" t="s">
        <v>72</v>
      </c>
    </row>
    <row r="159" spans="1:9" x14ac:dyDescent="0.3">
      <c r="A159" s="11">
        <v>1</v>
      </c>
      <c r="B159" s="10"/>
      <c r="C159" s="10"/>
      <c r="D159" s="10"/>
      <c r="E159" s="10"/>
      <c r="F159" s="10"/>
      <c r="G159" s="10"/>
      <c r="H159" s="10"/>
      <c r="I159" s="10"/>
    </row>
    <row r="160" spans="1:9" x14ac:dyDescent="0.3">
      <c r="A160" s="11" t="s">
        <v>9</v>
      </c>
      <c r="B160" s="10"/>
      <c r="C160" s="10"/>
      <c r="D160" s="10"/>
      <c r="E160" s="10"/>
      <c r="F160" s="10"/>
      <c r="G160" s="10"/>
      <c r="H160" s="10"/>
      <c r="I160" s="10"/>
    </row>
    <row r="161" spans="1:9" x14ac:dyDescent="0.3">
      <c r="A161" s="57" t="s">
        <v>34</v>
      </c>
      <c r="B161" s="58"/>
      <c r="C161" s="59"/>
      <c r="D161" s="63" t="s">
        <v>73</v>
      </c>
      <c r="E161" s="64"/>
      <c r="F161" s="64"/>
      <c r="G161" s="64"/>
      <c r="H161" s="64"/>
      <c r="I161" s="65"/>
    </row>
    <row r="162" spans="1:9" x14ac:dyDescent="0.3">
      <c r="A162" s="60"/>
      <c r="B162" s="61"/>
      <c r="C162" s="62"/>
      <c r="D162" s="66"/>
      <c r="E162" s="67"/>
      <c r="F162" s="67"/>
      <c r="G162" s="67"/>
      <c r="H162" s="67"/>
      <c r="I162" s="68"/>
    </row>
    <row r="163" spans="1:9" x14ac:dyDescent="0.3">
      <c r="A163" s="69"/>
      <c r="B163" s="70"/>
      <c r="C163" s="70"/>
      <c r="D163" s="70"/>
      <c r="E163" s="70"/>
      <c r="F163" s="70"/>
      <c r="G163" s="70"/>
      <c r="H163" s="70"/>
      <c r="I163" s="71"/>
    </row>
    <row r="164" spans="1:9" x14ac:dyDescent="0.3">
      <c r="A164" s="72" t="s">
        <v>39</v>
      </c>
      <c r="B164" s="73"/>
      <c r="C164" s="73"/>
      <c r="D164" s="74"/>
      <c r="E164" s="75" t="s">
        <v>219</v>
      </c>
      <c r="F164" s="75"/>
      <c r="G164" s="75"/>
      <c r="H164" s="75"/>
      <c r="I164" s="75"/>
    </row>
    <row r="165" spans="1:9" ht="36.6" customHeight="1" x14ac:dyDescent="0.3">
      <c r="A165" s="76" t="s">
        <v>40</v>
      </c>
      <c r="B165" s="77"/>
      <c r="C165" s="77"/>
      <c r="D165" s="78"/>
      <c r="E165" s="82" t="s">
        <v>41</v>
      </c>
      <c r="F165" s="83"/>
      <c r="G165" s="84" t="s">
        <v>42</v>
      </c>
      <c r="H165" s="85"/>
      <c r="I165" s="86"/>
    </row>
    <row r="166" spans="1:9" x14ac:dyDescent="0.3">
      <c r="A166" s="79"/>
      <c r="B166" s="80"/>
      <c r="C166" s="80"/>
      <c r="D166" s="81"/>
      <c r="E166" s="87" t="s">
        <v>200</v>
      </c>
      <c r="F166" s="87"/>
      <c r="G166" s="87" t="s">
        <v>201</v>
      </c>
      <c r="H166" s="87"/>
      <c r="I166" s="87"/>
    </row>
    <row r="167" spans="1:9" ht="35.25" customHeight="1" x14ac:dyDescent="0.3">
      <c r="A167" s="54" t="s">
        <v>220</v>
      </c>
      <c r="B167" s="55"/>
      <c r="C167" s="55"/>
      <c r="D167" s="55"/>
      <c r="E167" s="55"/>
      <c r="F167" s="55"/>
      <c r="G167" s="55"/>
      <c r="H167" s="55"/>
      <c r="I167" s="56"/>
    </row>
    <row r="168" spans="1:9" ht="123.75" customHeight="1" x14ac:dyDescent="0.3">
      <c r="A168" s="103" t="s">
        <v>43</v>
      </c>
      <c r="B168" s="104"/>
      <c r="C168" s="104"/>
      <c r="D168" s="105"/>
      <c r="E168" s="177" t="s">
        <v>221</v>
      </c>
      <c r="F168" s="178"/>
      <c r="G168" s="178"/>
      <c r="H168" s="178"/>
      <c r="I168" s="179"/>
    </row>
    <row r="169" spans="1:9" ht="137.25" customHeight="1" x14ac:dyDescent="0.3">
      <c r="A169" s="103" t="s">
        <v>44</v>
      </c>
      <c r="B169" s="104"/>
      <c r="C169" s="104"/>
      <c r="D169" s="105"/>
      <c r="E169" s="177" t="s">
        <v>221</v>
      </c>
      <c r="F169" s="178"/>
      <c r="G169" s="178"/>
      <c r="H169" s="178"/>
      <c r="I169" s="179"/>
    </row>
    <row r="170" spans="1:9" x14ac:dyDescent="0.3">
      <c r="A170" s="69"/>
      <c r="B170" s="70"/>
      <c r="C170" s="70"/>
      <c r="D170" s="70"/>
      <c r="E170" s="70"/>
      <c r="F170" s="70"/>
      <c r="G170" s="70"/>
      <c r="H170" s="70"/>
      <c r="I170" s="71"/>
    </row>
    <row r="171" spans="1:9" ht="15.6" customHeight="1" x14ac:dyDescent="0.3">
      <c r="A171" s="39" t="s">
        <v>36</v>
      </c>
      <c r="B171" s="39" t="s">
        <v>45</v>
      </c>
      <c r="C171" s="51" t="s">
        <v>46</v>
      </c>
      <c r="D171" s="101"/>
      <c r="E171" s="101"/>
      <c r="F171" s="101"/>
      <c r="G171" s="101"/>
      <c r="H171" s="101"/>
      <c r="I171" s="102"/>
    </row>
    <row r="172" spans="1:9" x14ac:dyDescent="0.3">
      <c r="A172" s="40"/>
      <c r="B172" s="40"/>
      <c r="C172" s="33" t="s">
        <v>47</v>
      </c>
      <c r="D172" s="34"/>
      <c r="E172" s="39" t="s">
        <v>48</v>
      </c>
      <c r="F172" s="39" t="s">
        <v>49</v>
      </c>
      <c r="G172" s="39" t="s">
        <v>50</v>
      </c>
      <c r="H172" s="42" t="s">
        <v>51</v>
      </c>
      <c r="I172" s="43"/>
    </row>
    <row r="173" spans="1:9" x14ac:dyDescent="0.3">
      <c r="A173" s="40"/>
      <c r="B173" s="40"/>
      <c r="C173" s="35"/>
      <c r="D173" s="36"/>
      <c r="E173" s="40"/>
      <c r="F173" s="40"/>
      <c r="G173" s="40"/>
      <c r="H173" s="42" t="s">
        <v>52</v>
      </c>
      <c r="I173" s="43"/>
    </row>
    <row r="174" spans="1:9" ht="55.15" customHeight="1" x14ac:dyDescent="0.3">
      <c r="A174" s="41"/>
      <c r="B174" s="41"/>
      <c r="C174" s="37"/>
      <c r="D174" s="38"/>
      <c r="E174" s="41"/>
      <c r="F174" s="41"/>
      <c r="G174" s="41"/>
      <c r="H174" s="1" t="s">
        <v>53</v>
      </c>
      <c r="I174" s="1" t="s">
        <v>29</v>
      </c>
    </row>
    <row r="175" spans="1:9" ht="25.5" customHeight="1" x14ac:dyDescent="0.3">
      <c r="A175" s="11">
        <v>1</v>
      </c>
      <c r="B175" s="28" t="s">
        <v>202</v>
      </c>
      <c r="C175" s="44" t="s">
        <v>203</v>
      </c>
      <c r="D175" s="45"/>
      <c r="E175" s="4" t="s">
        <v>214</v>
      </c>
      <c r="F175" s="4" t="s">
        <v>224</v>
      </c>
      <c r="G175" s="4"/>
      <c r="H175" s="4">
        <v>354000</v>
      </c>
      <c r="I175" s="4">
        <v>354000</v>
      </c>
    </row>
    <row r="176" spans="1:9" ht="15.6" customHeight="1" x14ac:dyDescent="0.3">
      <c r="A176" s="11">
        <v>2</v>
      </c>
      <c r="B176" s="28" t="s">
        <v>194</v>
      </c>
      <c r="C176" s="44" t="s">
        <v>204</v>
      </c>
      <c r="D176" s="45"/>
      <c r="E176" s="4" t="s">
        <v>212</v>
      </c>
      <c r="F176" s="4" t="s">
        <v>213</v>
      </c>
      <c r="G176" s="4"/>
      <c r="H176" s="4">
        <v>666600</v>
      </c>
      <c r="I176" s="4">
        <v>666600</v>
      </c>
    </row>
    <row r="177" spans="1:9" ht="24" customHeight="1" x14ac:dyDescent="0.3">
      <c r="A177" s="11">
        <v>3</v>
      </c>
      <c r="B177" s="28" t="s">
        <v>192</v>
      </c>
      <c r="C177" s="44" t="s">
        <v>205</v>
      </c>
      <c r="D177" s="45"/>
      <c r="E177" s="4" t="s">
        <v>212</v>
      </c>
      <c r="F177" s="4" t="s">
        <v>213</v>
      </c>
      <c r="G177" s="4"/>
      <c r="H177" s="4">
        <v>271700</v>
      </c>
      <c r="I177" s="4">
        <v>271700</v>
      </c>
    </row>
    <row r="178" spans="1:9" ht="22.5" customHeight="1" x14ac:dyDescent="0.3">
      <c r="A178" s="11">
        <v>4</v>
      </c>
      <c r="B178" s="28" t="s">
        <v>188</v>
      </c>
      <c r="C178" s="44" t="s">
        <v>206</v>
      </c>
      <c r="D178" s="45"/>
      <c r="E178" s="4" t="s">
        <v>214</v>
      </c>
      <c r="F178" s="4" t="s">
        <v>213</v>
      </c>
      <c r="G178" s="4"/>
      <c r="H178" s="4">
        <v>1368780</v>
      </c>
      <c r="I178" s="4">
        <v>1368780</v>
      </c>
    </row>
    <row r="179" spans="1:9" ht="27" customHeight="1" x14ac:dyDescent="0.3">
      <c r="A179" s="11">
        <v>5</v>
      </c>
      <c r="B179" s="28" t="s">
        <v>189</v>
      </c>
      <c r="C179" s="44" t="s">
        <v>207</v>
      </c>
      <c r="D179" s="45"/>
      <c r="E179" s="4" t="s">
        <v>214</v>
      </c>
      <c r="F179" s="4" t="s">
        <v>213</v>
      </c>
      <c r="G179" s="4"/>
      <c r="H179" s="4">
        <v>516103</v>
      </c>
      <c r="I179" s="4">
        <v>516103</v>
      </c>
    </row>
    <row r="180" spans="1:9" ht="33.75" customHeight="1" x14ac:dyDescent="0.3">
      <c r="A180" s="11">
        <v>6</v>
      </c>
      <c r="B180" s="28" t="s">
        <v>193</v>
      </c>
      <c r="C180" s="44" t="s">
        <v>208</v>
      </c>
      <c r="D180" s="45"/>
      <c r="E180" s="4" t="s">
        <v>214</v>
      </c>
      <c r="F180" s="4" t="s">
        <v>213</v>
      </c>
      <c r="G180" s="4"/>
      <c r="H180" s="4">
        <v>706920</v>
      </c>
      <c r="I180" s="4">
        <v>706920</v>
      </c>
    </row>
    <row r="181" spans="1:9" ht="35.25" customHeight="1" x14ac:dyDescent="0.3">
      <c r="A181" s="11">
        <v>7</v>
      </c>
      <c r="B181" s="28" t="s">
        <v>190</v>
      </c>
      <c r="C181" s="44" t="s">
        <v>209</v>
      </c>
      <c r="D181" s="45"/>
      <c r="E181" s="4" t="s">
        <v>214</v>
      </c>
      <c r="F181" s="4" t="s">
        <v>224</v>
      </c>
      <c r="G181" s="4"/>
      <c r="H181" s="4">
        <v>16000</v>
      </c>
      <c r="I181" s="4">
        <v>16000</v>
      </c>
    </row>
    <row r="182" spans="1:9" ht="22.5" customHeight="1" x14ac:dyDescent="0.3">
      <c r="A182" s="11">
        <v>8</v>
      </c>
      <c r="B182" s="28" t="s">
        <v>196</v>
      </c>
      <c r="C182" s="44" t="s">
        <v>210</v>
      </c>
      <c r="D182" s="45"/>
      <c r="E182" s="4" t="s">
        <v>225</v>
      </c>
      <c r="F182" s="4" t="s">
        <v>226</v>
      </c>
      <c r="G182" s="4"/>
      <c r="H182" s="4">
        <v>30600000</v>
      </c>
      <c r="I182" s="4">
        <v>30600000</v>
      </c>
    </row>
    <row r="183" spans="1:9" ht="27" customHeight="1" x14ac:dyDescent="0.3">
      <c r="A183" s="11">
        <v>9</v>
      </c>
      <c r="B183" s="28" t="s">
        <v>197</v>
      </c>
      <c r="C183" s="44" t="s">
        <v>211</v>
      </c>
      <c r="D183" s="45"/>
      <c r="E183" s="4" t="s">
        <v>214</v>
      </c>
      <c r="F183" s="4" t="s">
        <v>226</v>
      </c>
      <c r="G183" s="4"/>
      <c r="H183" s="4">
        <v>240000</v>
      </c>
      <c r="I183" s="4">
        <v>240000</v>
      </c>
    </row>
    <row r="184" spans="1:9" x14ac:dyDescent="0.3">
      <c r="A184" s="42" t="s">
        <v>54</v>
      </c>
      <c r="B184" s="91"/>
      <c r="C184" s="91"/>
      <c r="D184" s="91"/>
      <c r="E184" s="91"/>
      <c r="F184" s="91"/>
      <c r="G184" s="91"/>
      <c r="H184" s="91"/>
      <c r="I184" s="43"/>
    </row>
    <row r="185" spans="1:9" x14ac:dyDescent="0.3">
      <c r="A185" s="39" t="s">
        <v>36</v>
      </c>
      <c r="B185" s="46" t="s">
        <v>45</v>
      </c>
      <c r="C185" s="139" t="s">
        <v>55</v>
      </c>
      <c r="D185" s="141"/>
      <c r="E185" s="33" t="s">
        <v>56</v>
      </c>
      <c r="F185" s="34"/>
      <c r="G185" s="39" t="s">
        <v>57</v>
      </c>
      <c r="H185" s="33" t="s">
        <v>227</v>
      </c>
      <c r="I185" s="34"/>
    </row>
    <row r="186" spans="1:9" x14ac:dyDescent="0.3">
      <c r="A186" s="40"/>
      <c r="B186" s="166"/>
      <c r="C186" s="151"/>
      <c r="D186" s="153"/>
      <c r="E186" s="35"/>
      <c r="F186" s="36"/>
      <c r="G186" s="40"/>
      <c r="H186" s="35"/>
      <c r="I186" s="36"/>
    </row>
    <row r="187" spans="1:9" x14ac:dyDescent="0.3">
      <c r="A187" s="41"/>
      <c r="B187" s="47"/>
      <c r="C187" s="142"/>
      <c r="D187" s="144"/>
      <c r="E187" s="37"/>
      <c r="F187" s="38"/>
      <c r="G187" s="41"/>
      <c r="H187" s="37"/>
      <c r="I187" s="38"/>
    </row>
    <row r="188" spans="1:9" ht="72.75" customHeight="1" x14ac:dyDescent="0.3">
      <c r="A188" s="11">
        <v>1</v>
      </c>
      <c r="B188" s="29" t="s">
        <v>198</v>
      </c>
      <c r="C188" s="162" t="s">
        <v>251</v>
      </c>
      <c r="D188" s="163"/>
      <c r="E188" s="164" t="s">
        <v>252</v>
      </c>
      <c r="F188" s="163"/>
      <c r="G188" s="31" t="s">
        <v>253</v>
      </c>
      <c r="H188" s="97" t="s">
        <v>250</v>
      </c>
      <c r="I188" s="98"/>
    </row>
    <row r="189" spans="1:9" ht="40.5" customHeight="1" x14ac:dyDescent="0.3">
      <c r="A189" s="11">
        <v>2</v>
      </c>
      <c r="B189" s="29" t="s">
        <v>194</v>
      </c>
      <c r="C189" s="136" t="s">
        <v>231</v>
      </c>
      <c r="D189" s="135"/>
      <c r="E189" s="134" t="s">
        <v>233</v>
      </c>
      <c r="F189" s="135"/>
      <c r="G189" s="31" t="s">
        <v>243</v>
      </c>
      <c r="H189" s="97" t="s">
        <v>232</v>
      </c>
      <c r="I189" s="98"/>
    </row>
    <row r="190" spans="1:9" ht="52.5" customHeight="1" x14ac:dyDescent="0.3">
      <c r="A190" s="11">
        <v>3</v>
      </c>
      <c r="B190" s="29" t="s">
        <v>192</v>
      </c>
      <c r="C190" s="136" t="s">
        <v>257</v>
      </c>
      <c r="D190" s="135"/>
      <c r="E190" s="134" t="s">
        <v>254</v>
      </c>
      <c r="F190" s="135"/>
      <c r="G190" s="31" t="s">
        <v>258</v>
      </c>
      <c r="H190" s="99" t="s">
        <v>255</v>
      </c>
      <c r="I190" s="100"/>
    </row>
    <row r="191" spans="1:9" ht="59.25" customHeight="1" x14ac:dyDescent="0.3">
      <c r="A191" s="11">
        <v>4</v>
      </c>
      <c r="B191" s="29" t="s">
        <v>188</v>
      </c>
      <c r="C191" s="136" t="s">
        <v>236</v>
      </c>
      <c r="D191" s="135"/>
      <c r="E191" s="134" t="s">
        <v>237</v>
      </c>
      <c r="F191" s="135"/>
      <c r="G191" s="31" t="s">
        <v>245</v>
      </c>
      <c r="H191" s="136">
        <v>35015341</v>
      </c>
      <c r="I191" s="135"/>
    </row>
    <row r="192" spans="1:9" ht="41.25" customHeight="1" x14ac:dyDescent="0.3">
      <c r="A192" s="11">
        <v>5</v>
      </c>
      <c r="B192" s="29" t="s">
        <v>189</v>
      </c>
      <c r="C192" s="136" t="s">
        <v>239</v>
      </c>
      <c r="D192" s="135"/>
      <c r="E192" s="134" t="s">
        <v>240</v>
      </c>
      <c r="F192" s="135"/>
      <c r="G192" s="31" t="s">
        <v>241</v>
      </c>
      <c r="H192" s="99" t="s">
        <v>238</v>
      </c>
      <c r="I192" s="100"/>
    </row>
    <row r="193" spans="1:9" ht="45.75" customHeight="1" x14ac:dyDescent="0.3">
      <c r="A193" s="11">
        <v>6</v>
      </c>
      <c r="B193" s="29" t="s">
        <v>193</v>
      </c>
      <c r="C193" s="136" t="s">
        <v>235</v>
      </c>
      <c r="D193" s="135"/>
      <c r="E193" s="134" t="s">
        <v>234</v>
      </c>
      <c r="F193" s="135"/>
      <c r="G193" s="31" t="s">
        <v>244</v>
      </c>
      <c r="H193" s="136">
        <v>23238517</v>
      </c>
      <c r="I193" s="135"/>
    </row>
    <row r="194" spans="1:9" ht="45.75" customHeight="1" x14ac:dyDescent="0.3">
      <c r="A194" s="11">
        <v>7</v>
      </c>
      <c r="B194" s="29" t="s">
        <v>190</v>
      </c>
      <c r="C194" s="136" t="s">
        <v>260</v>
      </c>
      <c r="D194" s="135"/>
      <c r="E194" s="134" t="s">
        <v>261</v>
      </c>
      <c r="F194" s="135"/>
      <c r="G194" s="31" t="s">
        <v>256</v>
      </c>
      <c r="H194" s="97" t="s">
        <v>259</v>
      </c>
      <c r="I194" s="98"/>
    </row>
    <row r="195" spans="1:9" ht="51.75" customHeight="1" x14ac:dyDescent="0.3">
      <c r="A195" s="11">
        <v>8</v>
      </c>
      <c r="B195" s="29" t="s">
        <v>196</v>
      </c>
      <c r="C195" s="136" t="s">
        <v>247</v>
      </c>
      <c r="D195" s="135"/>
      <c r="E195" s="134" t="s">
        <v>248</v>
      </c>
      <c r="F195" s="135"/>
      <c r="G195" s="31" t="s">
        <v>249</v>
      </c>
      <c r="H195" s="97" t="s">
        <v>246</v>
      </c>
      <c r="I195" s="98"/>
    </row>
    <row r="196" spans="1:9" ht="51" customHeight="1" x14ac:dyDescent="0.3">
      <c r="A196" s="11">
        <v>9</v>
      </c>
      <c r="B196" s="29" t="s">
        <v>197</v>
      </c>
      <c r="C196" s="136" t="s">
        <v>228</v>
      </c>
      <c r="D196" s="135"/>
      <c r="E196" s="134" t="s">
        <v>229</v>
      </c>
      <c r="F196" s="165"/>
      <c r="G196" s="31" t="s">
        <v>242</v>
      </c>
      <c r="H196" s="97" t="s">
        <v>230</v>
      </c>
      <c r="I196" s="98"/>
    </row>
    <row r="197" spans="1:9" x14ac:dyDescent="0.3">
      <c r="A197" s="69"/>
      <c r="B197" s="70"/>
      <c r="C197" s="70"/>
      <c r="D197" s="70"/>
      <c r="E197" s="70"/>
      <c r="F197" s="70"/>
      <c r="G197" s="70"/>
      <c r="H197" s="70"/>
      <c r="I197" s="71"/>
    </row>
    <row r="198" spans="1:9" ht="111" customHeight="1" x14ac:dyDescent="0.3">
      <c r="A198" s="115" t="s">
        <v>34</v>
      </c>
      <c r="B198" s="116"/>
      <c r="C198" s="117"/>
      <c r="D198" s="118" t="s">
        <v>223</v>
      </c>
      <c r="E198" s="119"/>
      <c r="F198" s="119"/>
      <c r="G198" s="119"/>
      <c r="H198" s="119"/>
      <c r="I198" s="120"/>
    </row>
    <row r="199" spans="1:9" ht="33.75" customHeight="1" x14ac:dyDescent="0.3">
      <c r="A199" s="69"/>
      <c r="B199" s="70"/>
      <c r="C199" s="70"/>
      <c r="D199" s="70"/>
      <c r="E199" s="70"/>
      <c r="F199" s="70"/>
      <c r="G199" s="70"/>
      <c r="H199" s="70"/>
      <c r="I199" s="71"/>
    </row>
    <row r="200" spans="1:9" ht="50.45" customHeight="1" x14ac:dyDescent="0.3">
      <c r="A200" s="103" t="s">
        <v>58</v>
      </c>
      <c r="B200" s="104"/>
      <c r="C200" s="105"/>
      <c r="D200" s="121" t="s">
        <v>262</v>
      </c>
      <c r="E200" s="122"/>
      <c r="F200" s="122"/>
      <c r="G200" s="122"/>
      <c r="H200" s="122"/>
      <c r="I200" s="123"/>
    </row>
    <row r="201" spans="1:9" x14ac:dyDescent="0.3">
      <c r="A201" s="69"/>
      <c r="B201" s="70"/>
      <c r="C201" s="70"/>
      <c r="D201" s="70"/>
      <c r="E201" s="70"/>
      <c r="F201" s="70"/>
      <c r="G201" s="70"/>
      <c r="H201" s="70"/>
      <c r="I201" s="71"/>
    </row>
    <row r="202" spans="1:9" ht="61.15" customHeight="1" x14ac:dyDescent="0.3">
      <c r="A202" s="103" t="s">
        <v>59</v>
      </c>
      <c r="B202" s="104"/>
      <c r="C202" s="105"/>
      <c r="D202" s="106" t="s">
        <v>263</v>
      </c>
      <c r="E202" s="107"/>
      <c r="F202" s="107"/>
      <c r="G202" s="107"/>
      <c r="H202" s="107"/>
      <c r="I202" s="108"/>
    </row>
    <row r="203" spans="1:9" x14ac:dyDescent="0.3">
      <c r="A203" s="69"/>
      <c r="B203" s="70"/>
      <c r="C203" s="70"/>
      <c r="D203" s="70"/>
      <c r="E203" s="70"/>
      <c r="F203" s="70"/>
      <c r="G203" s="70"/>
      <c r="H203" s="70"/>
      <c r="I203" s="71"/>
    </row>
    <row r="204" spans="1:9" ht="37.9" customHeight="1" x14ac:dyDescent="0.3">
      <c r="A204" s="103" t="s">
        <v>60</v>
      </c>
      <c r="B204" s="104"/>
      <c r="C204" s="105"/>
      <c r="D204" s="109" t="s">
        <v>264</v>
      </c>
      <c r="E204" s="110"/>
      <c r="F204" s="110"/>
      <c r="G204" s="110"/>
      <c r="H204" s="110"/>
      <c r="I204" s="111"/>
    </row>
    <row r="205" spans="1:9" x14ac:dyDescent="0.3">
      <c r="A205" s="69"/>
      <c r="B205" s="70"/>
      <c r="C205" s="70"/>
      <c r="D205" s="70"/>
      <c r="E205" s="70"/>
      <c r="F205" s="70"/>
      <c r="G205" s="70"/>
      <c r="H205" s="70"/>
      <c r="I205" s="71"/>
    </row>
    <row r="206" spans="1:9" ht="21.6" customHeight="1" x14ac:dyDescent="0.3">
      <c r="A206" s="112" t="s">
        <v>61</v>
      </c>
      <c r="B206" s="113"/>
      <c r="C206" s="114"/>
      <c r="D206" s="69"/>
      <c r="E206" s="70"/>
      <c r="F206" s="70"/>
      <c r="G206" s="70"/>
      <c r="H206" s="70"/>
      <c r="I206" s="71"/>
    </row>
    <row r="207" spans="1:9" x14ac:dyDescent="0.3">
      <c r="A207" s="69"/>
      <c r="B207" s="70"/>
      <c r="C207" s="70"/>
      <c r="D207" s="70"/>
      <c r="E207" s="70"/>
      <c r="F207" s="70"/>
      <c r="G207" s="70"/>
      <c r="H207" s="70"/>
      <c r="I207" s="71"/>
    </row>
    <row r="208" spans="1:9" x14ac:dyDescent="0.3">
      <c r="A208" s="42" t="s">
        <v>62</v>
      </c>
      <c r="B208" s="91"/>
      <c r="C208" s="91"/>
      <c r="D208" s="91"/>
      <c r="E208" s="91"/>
      <c r="F208" s="91"/>
      <c r="G208" s="91"/>
      <c r="H208" s="91"/>
      <c r="I208" s="43"/>
    </row>
    <row r="209" spans="1:9" x14ac:dyDescent="0.3">
      <c r="A209" s="51" t="s">
        <v>63</v>
      </c>
      <c r="B209" s="92"/>
      <c r="C209" s="93"/>
      <c r="D209" s="94" t="s">
        <v>64</v>
      </c>
      <c r="E209" s="94"/>
      <c r="F209" s="94"/>
      <c r="G209" s="94" t="s">
        <v>65</v>
      </c>
      <c r="H209" s="94"/>
      <c r="I209" s="94"/>
    </row>
    <row r="210" spans="1:9" x14ac:dyDescent="0.3">
      <c r="A210" s="51" t="s">
        <v>102</v>
      </c>
      <c r="B210" s="92"/>
      <c r="C210" s="93"/>
      <c r="D210" s="95" t="s">
        <v>103</v>
      </c>
      <c r="E210" s="95"/>
      <c r="F210" s="95"/>
      <c r="G210" s="96" t="s">
        <v>104</v>
      </c>
      <c r="H210" s="94"/>
      <c r="I210" s="94"/>
    </row>
    <row r="217" spans="1:9" ht="25.15" customHeight="1" x14ac:dyDescent="0.3">
      <c r="A217" s="90" t="s">
        <v>105</v>
      </c>
      <c r="B217" s="90"/>
      <c r="C217" s="90"/>
      <c r="D217" s="90"/>
      <c r="E217" s="90"/>
      <c r="F217" s="90"/>
    </row>
    <row r="218" spans="1:9" ht="15.6" customHeight="1" x14ac:dyDescent="0.3">
      <c r="B218" s="30"/>
      <c r="C218" s="30"/>
      <c r="D218" s="30"/>
      <c r="E218" s="30"/>
      <c r="F218" s="30"/>
    </row>
    <row r="219" spans="1:9" ht="15.6" customHeight="1" x14ac:dyDescent="0.3">
      <c r="B219" s="30"/>
      <c r="C219" s="30"/>
      <c r="D219" s="30"/>
      <c r="E219" s="30"/>
      <c r="F219" s="30"/>
    </row>
    <row r="220" spans="1:9" ht="15.6" customHeight="1" x14ac:dyDescent="0.3">
      <c r="B220" s="30"/>
      <c r="C220" s="30"/>
      <c r="D220" s="30"/>
      <c r="E220" s="30"/>
      <c r="F220" s="30"/>
    </row>
  </sheetData>
  <mergeCells count="226">
    <mergeCell ref="B153:C153"/>
    <mergeCell ref="C179:D179"/>
    <mergeCell ref="C180:D180"/>
    <mergeCell ref="C181:D181"/>
    <mergeCell ref="C182:D182"/>
    <mergeCell ref="E191:F191"/>
    <mergeCell ref="E192:F192"/>
    <mergeCell ref="E193:F193"/>
    <mergeCell ref="E194:F194"/>
    <mergeCell ref="C193:D193"/>
    <mergeCell ref="C194:D194"/>
    <mergeCell ref="E190:F190"/>
    <mergeCell ref="A168:D168"/>
    <mergeCell ref="A169:D169"/>
    <mergeCell ref="A170:I170"/>
    <mergeCell ref="A154:B154"/>
    <mergeCell ref="C154:I154"/>
    <mergeCell ref="A155:I155"/>
    <mergeCell ref="C178:D178"/>
    <mergeCell ref="E168:I168"/>
    <mergeCell ref="E169:I169"/>
    <mergeCell ref="C191:D191"/>
    <mergeCell ref="C192:D192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65:C65"/>
    <mergeCell ref="B66:C66"/>
    <mergeCell ref="B67:C67"/>
    <mergeCell ref="B68:C68"/>
    <mergeCell ref="B69:C69"/>
    <mergeCell ref="B70:C70"/>
    <mergeCell ref="B71:C71"/>
    <mergeCell ref="A197:I197"/>
    <mergeCell ref="H185:I187"/>
    <mergeCell ref="C188:D188"/>
    <mergeCell ref="E188:F188"/>
    <mergeCell ref="H188:I188"/>
    <mergeCell ref="C196:D196"/>
    <mergeCell ref="E196:F196"/>
    <mergeCell ref="H196:I196"/>
    <mergeCell ref="A185:A187"/>
    <mergeCell ref="B185:B187"/>
    <mergeCell ref="C185:D187"/>
    <mergeCell ref="E185:F187"/>
    <mergeCell ref="G185:G187"/>
    <mergeCell ref="C189:D189"/>
    <mergeCell ref="C190:D190"/>
    <mergeCell ref="C195:D195"/>
    <mergeCell ref="E189:F189"/>
    <mergeCell ref="E195:F195"/>
    <mergeCell ref="H191:I191"/>
    <mergeCell ref="H192:I192"/>
    <mergeCell ref="H193:I193"/>
    <mergeCell ref="H194:I194"/>
    <mergeCell ref="H63:I63"/>
    <mergeCell ref="A53:I53"/>
    <mergeCell ref="A54:F54"/>
    <mergeCell ref="G54:I54"/>
    <mergeCell ref="A55:E56"/>
    <mergeCell ref="G55:I55"/>
    <mergeCell ref="G56:I56"/>
    <mergeCell ref="A61:A64"/>
    <mergeCell ref="B61:C64"/>
    <mergeCell ref="D62:I62"/>
    <mergeCell ref="D63:E63"/>
    <mergeCell ref="F63:G63"/>
    <mergeCell ref="A57:E59"/>
    <mergeCell ref="H57:I57"/>
    <mergeCell ref="H58:I58"/>
    <mergeCell ref="H59:I59"/>
    <mergeCell ref="A60:I60"/>
    <mergeCell ref="D61:I61"/>
    <mergeCell ref="G166:I166"/>
    <mergeCell ref="C50:D50"/>
    <mergeCell ref="E50:F50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46:I46"/>
    <mergeCell ref="A48:I48"/>
    <mergeCell ref="A49:I49"/>
    <mergeCell ref="A47:I47"/>
    <mergeCell ref="A204:C204"/>
    <mergeCell ref="D204:I204"/>
    <mergeCell ref="A206:C206"/>
    <mergeCell ref="D206:I206"/>
    <mergeCell ref="A198:C198"/>
    <mergeCell ref="D198:I198"/>
    <mergeCell ref="A199:I199"/>
    <mergeCell ref="A200:C200"/>
    <mergeCell ref="D200:I200"/>
    <mergeCell ref="A3:I3"/>
    <mergeCell ref="A217:F217"/>
    <mergeCell ref="A208:I208"/>
    <mergeCell ref="A209:C209"/>
    <mergeCell ref="D209:F209"/>
    <mergeCell ref="G209:I209"/>
    <mergeCell ref="A210:C210"/>
    <mergeCell ref="D210:F210"/>
    <mergeCell ref="G210:I210"/>
    <mergeCell ref="A201:I201"/>
    <mergeCell ref="H189:I189"/>
    <mergeCell ref="H190:I190"/>
    <mergeCell ref="H195:I195"/>
    <mergeCell ref="C175:D175"/>
    <mergeCell ref="C183:D183"/>
    <mergeCell ref="A184:I184"/>
    <mergeCell ref="A171:A174"/>
    <mergeCell ref="B171:B174"/>
    <mergeCell ref="C171:I171"/>
    <mergeCell ref="A203:I203"/>
    <mergeCell ref="A205:I205"/>
    <mergeCell ref="A207:I207"/>
    <mergeCell ref="A202:C202"/>
    <mergeCell ref="D202:I202"/>
    <mergeCell ref="A2:I2"/>
    <mergeCell ref="C172:D174"/>
    <mergeCell ref="E172:E174"/>
    <mergeCell ref="F172:F174"/>
    <mergeCell ref="G172:G174"/>
    <mergeCell ref="H172:I172"/>
    <mergeCell ref="H173:I173"/>
    <mergeCell ref="C176:D176"/>
    <mergeCell ref="C177:D177"/>
    <mergeCell ref="A157:A158"/>
    <mergeCell ref="B157:B158"/>
    <mergeCell ref="C157:I157"/>
    <mergeCell ref="A156:I156"/>
    <mergeCell ref="A167:I167"/>
    <mergeCell ref="A161:C162"/>
    <mergeCell ref="D161:I161"/>
    <mergeCell ref="D162:I162"/>
    <mergeCell ref="A163:I163"/>
    <mergeCell ref="A164:D164"/>
    <mergeCell ref="E164:I164"/>
    <mergeCell ref="A165:D166"/>
    <mergeCell ref="E165:F165"/>
    <mergeCell ref="G165:I165"/>
    <mergeCell ref="E166:F166"/>
  </mergeCells>
  <hyperlinks>
    <hyperlink ref="G210" r:id="rId1"/>
    <hyperlink ref="E196" r:id="rId2"/>
    <hyperlink ref="E189" r:id="rId3"/>
    <hyperlink ref="E193" r:id="rId4"/>
    <hyperlink ref="E191" r:id="rId5"/>
    <hyperlink ref="E192" r:id="rId6"/>
    <hyperlink ref="E195" r:id="rId7"/>
    <hyperlink ref="E188" r:id="rId8"/>
    <hyperlink ref="E190" r:id="rId9"/>
    <hyperlink ref="E194" r:id="rId10"/>
  </hyperlinks>
  <printOptions horizontalCentered="1" verticalCentered="1"/>
  <pageMargins left="0" right="0" top="0" bottom="0" header="0" footer="0"/>
  <pageSetup paperSize="9" scale="46" orientation="portrait" r:id="rId11"/>
  <rowBreaks count="1" manualBreakCount="1">
    <brk id="1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Ani Gspoyan</cp:lastModifiedBy>
  <cp:lastPrinted>2019-11-22T05:04:51Z</cp:lastPrinted>
  <dcterms:created xsi:type="dcterms:W3CDTF">2017-08-04T13:39:10Z</dcterms:created>
  <dcterms:modified xsi:type="dcterms:W3CDTF">2020-06-01T12:47:34Z</dcterms:modified>
</cp:coreProperties>
</file>